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横路沟村" sheetId="1" r:id="rId1"/>
  </sheets>
  <definedNames>
    <definedName name="_xlnm.Print_Titles" localSheetId="0">横路沟村!$1:$5</definedName>
    <definedName name="_xlnm._FilterDatabase" localSheetId="0" hidden="1">横路沟村!$A$3:$M$5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<sst xmlns="http://schemas.openxmlformats.org/spreadsheetml/2006/main" count="70" uniqueCount="45">
  <si>
    <t>2024年肃南县马蹄乡横路沟村落实第三轮草原补奖政策资金发放表</t>
  </si>
  <si>
    <t>审核单位（盖章）                                审核人：</t>
  </si>
  <si>
    <r>
      <rPr>
        <sz val="11"/>
        <rFont val="宋体"/>
        <charset val="134"/>
      </rPr>
      <t>填报时间：2024</t>
    </r>
    <r>
      <rPr>
        <sz val="11"/>
        <rFont val="宋体"/>
        <charset val="134"/>
      </rPr>
      <t>年</t>
    </r>
    <r>
      <rPr>
        <sz val="11"/>
        <rFont val="宋体"/>
        <charset val="134"/>
      </rPr>
      <t>7</t>
    </r>
    <r>
      <rPr>
        <sz val="11"/>
        <rFont val="宋体"/>
        <charset val="134"/>
      </rPr>
      <t>月</t>
    </r>
    <r>
      <rPr>
        <sz val="11"/>
        <rFont val="宋体"/>
        <charset val="134"/>
      </rPr>
      <t>2</t>
    </r>
    <r>
      <rPr>
        <sz val="11"/>
        <rFont val="宋体"/>
        <charset val="134"/>
      </rPr>
      <t>日</t>
    </r>
  </si>
  <si>
    <t xml:space="preserve"> 单位：人、亩、元</t>
  </si>
  <si>
    <t>序号</t>
  </si>
  <si>
    <t>村</t>
  </si>
  <si>
    <t>户名</t>
  </si>
  <si>
    <t>家庭人口</t>
  </si>
  <si>
    <t>补奖面积</t>
  </si>
  <si>
    <t>人工
种草</t>
  </si>
  <si>
    <t>补奖资金</t>
  </si>
  <si>
    <t>备注</t>
  </si>
  <si>
    <t>电话号码</t>
  </si>
  <si>
    <t>总面积</t>
  </si>
  <si>
    <t>禁牧</t>
  </si>
  <si>
    <t>草畜平衡</t>
  </si>
  <si>
    <t>保底资金</t>
  </si>
  <si>
    <t>总计</t>
  </si>
  <si>
    <t>横路沟村</t>
  </si>
  <si>
    <t>李生俊</t>
  </si>
  <si>
    <t>张守志</t>
  </si>
  <si>
    <t>李华</t>
  </si>
  <si>
    <t>王升林</t>
  </si>
  <si>
    <t>李福</t>
  </si>
  <si>
    <t>李积贵</t>
  </si>
  <si>
    <t>樊召马才楞</t>
  </si>
  <si>
    <t>樊召马才楞2023.7
扣2250元</t>
  </si>
  <si>
    <t>李积忠</t>
  </si>
  <si>
    <t>李积平</t>
  </si>
  <si>
    <t>李积合</t>
  </si>
  <si>
    <t>樊菜旦</t>
  </si>
  <si>
    <t>巴银花</t>
  </si>
  <si>
    <t>张学明</t>
  </si>
  <si>
    <t>张飞</t>
  </si>
  <si>
    <t>李好生</t>
  </si>
  <si>
    <t>李兴红</t>
  </si>
  <si>
    <t>王霞</t>
  </si>
  <si>
    <t>李积荣</t>
  </si>
  <si>
    <t>李积英</t>
  </si>
  <si>
    <t>樊得伟</t>
  </si>
  <si>
    <t>毛桂花</t>
  </si>
  <si>
    <t>张成龙</t>
  </si>
  <si>
    <t>李万</t>
  </si>
  <si>
    <t>肃南裕固族自治县马蹄藏族乡横路沟村民委员会</t>
  </si>
  <si>
    <t>村集体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</si>
</sst>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25">
    <font>
      <sz val="12"/>
      <name val="宋体"/>
      <charset val="134"/>
    </font>
    <font>
      <sz val="11"/>
      <name val="宋体"/>
      <charset val="134"/>
    </font>
    <font>
      <sz val="20"/>
      <name val="黑体"/>
      <charset val="134"/>
    </font>
    <font>
      <sz val="11"/>
      <name val="宋体"/>
      <charset val="134"/>
      <scheme val="minor"/>
    </font>
    <font>
      <sz val="6"/>
      <color rgb="FFFF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3" applyNumberFormat="0" applyAlignment="0" applyProtection="0">
      <alignment vertical="center"/>
    </xf>
    <xf numFmtId="0" fontId="15" fillId="4" borderId="14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center" vertical="center"/>
    </xf>
    <xf numFmtId="178" fontId="1" fillId="0" borderId="0" xfId="0" applyNumberFormat="1" applyFont="1" applyFill="1">
      <alignment vertical="center"/>
    </xf>
    <xf numFmtId="0" fontId="2" fillId="0" borderId="0" xfId="49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 wrapText="1"/>
    </xf>
    <xf numFmtId="176" fontId="0" fillId="0" borderId="5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50" applyNumberFormat="1" applyFont="1" applyFill="1" applyBorder="1" applyAlignment="1">
      <alignment horizontal="center" vertical="center" wrapText="1"/>
    </xf>
    <xf numFmtId="176" fontId="1" fillId="0" borderId="2" xfId="50" applyNumberFormat="1" applyFont="1" applyFill="1" applyBorder="1" applyAlignment="1">
      <alignment horizontal="center" vertical="center"/>
    </xf>
    <xf numFmtId="178" fontId="1" fillId="0" borderId="2" xfId="5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51" applyNumberFormat="1" applyFont="1" applyFill="1" applyBorder="1" applyAlignment="1">
      <alignment horizontal="center" vertical="center"/>
    </xf>
    <xf numFmtId="176" fontId="3" fillId="0" borderId="2" xfId="5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178" fontId="0" fillId="0" borderId="2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176" fontId="1" fillId="0" borderId="2" xfId="52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西柳沟村草原生态补奖政策基本情况统计表" xfId="49"/>
    <cellStyle name="常规 2 13" xfId="50"/>
    <cellStyle name="常规 2" xfId="51"/>
    <cellStyle name="常规 10 3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30"/>
  <sheetViews>
    <sheetView tabSelected="1" zoomScaleSheetLayoutView="60" workbookViewId="0">
      <pane ySplit="5" topLeftCell="A6" activePane="bottomLeft" state="frozen"/>
      <selection/>
      <selection pane="bottomLeft" activeCell="D3" sqref="D$1:E$1048576"/>
    </sheetView>
  </sheetViews>
  <sheetFormatPr defaultColWidth="8.75" defaultRowHeight="13.5"/>
  <cols>
    <col min="1" max="1" width="4.25" style="2" customWidth="1"/>
    <col min="2" max="2" width="9" style="2" customWidth="1"/>
    <col min="3" max="3" width="10.5" style="2" customWidth="1"/>
    <col min="4" max="4" width="6.125" style="2" customWidth="1"/>
    <col min="5" max="5" width="8.5" style="3" customWidth="1"/>
    <col min="6" max="6" width="8.125" style="4" customWidth="1"/>
    <col min="7" max="7" width="9" style="4" customWidth="1"/>
    <col min="8" max="8" width="7.25" style="4" customWidth="1"/>
    <col min="9" max="9" width="9.25" style="5" customWidth="1"/>
    <col min="10" max="10" width="11" style="4" customWidth="1"/>
    <col min="11" max="11" width="10.75" style="4" customWidth="1"/>
    <col min="12" max="12" width="11.125" style="5" customWidth="1"/>
    <col min="13" max="13" width="8.875" style="6" customWidth="1"/>
    <col min="14" max="16384" width="8.75" style="2"/>
  </cols>
  <sheetData>
    <row r="1" ht="38.25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ht="18.75" customHeight="1" spans="1:13">
      <c r="A2" s="8" t="s">
        <v>1</v>
      </c>
      <c r="B2" s="8"/>
      <c r="C2" s="8"/>
      <c r="D2" s="8"/>
      <c r="E2" s="9" t="s">
        <v>2</v>
      </c>
      <c r="F2" s="9"/>
      <c r="G2" s="9"/>
      <c r="H2" s="9"/>
      <c r="I2" s="9"/>
      <c r="J2" s="9"/>
      <c r="K2" s="9" t="s">
        <v>3</v>
      </c>
      <c r="L2" s="9"/>
      <c r="M2" s="9"/>
    </row>
    <row r="3" ht="21.75" customHeight="1" spans="1:14">
      <c r="A3" s="10" t="s">
        <v>4</v>
      </c>
      <c r="B3" s="11" t="s">
        <v>5</v>
      </c>
      <c r="C3" s="10" t="s">
        <v>6</v>
      </c>
      <c r="D3" s="12" t="s">
        <v>7</v>
      </c>
      <c r="E3" s="13" t="s">
        <v>8</v>
      </c>
      <c r="F3" s="13"/>
      <c r="G3" s="13"/>
      <c r="H3" s="12" t="s">
        <v>9</v>
      </c>
      <c r="I3" s="13" t="s">
        <v>10</v>
      </c>
      <c r="J3" s="13"/>
      <c r="K3" s="13"/>
      <c r="L3" s="13"/>
      <c r="M3" s="25" t="s">
        <v>11</v>
      </c>
      <c r="N3" s="26" t="s">
        <v>12</v>
      </c>
    </row>
    <row r="4" ht="18.75" customHeight="1" spans="1:14">
      <c r="A4" s="10"/>
      <c r="B4" s="14"/>
      <c r="C4" s="10"/>
      <c r="D4" s="12"/>
      <c r="E4" s="15" t="s">
        <v>13</v>
      </c>
      <c r="F4" s="15" t="s">
        <v>14</v>
      </c>
      <c r="G4" s="15" t="s">
        <v>15</v>
      </c>
      <c r="H4" s="13"/>
      <c r="I4" s="27" t="s">
        <v>14</v>
      </c>
      <c r="J4" s="15" t="s">
        <v>15</v>
      </c>
      <c r="K4" s="15" t="s">
        <v>16</v>
      </c>
      <c r="L4" s="27" t="s">
        <v>17</v>
      </c>
      <c r="M4" s="25"/>
      <c r="N4" s="28"/>
    </row>
    <row r="5" ht="13.9" customHeight="1" spans="1:14">
      <c r="A5" s="10"/>
      <c r="B5" s="16"/>
      <c r="C5" s="10"/>
      <c r="D5" s="12"/>
      <c r="E5" s="15"/>
      <c r="F5" s="15"/>
      <c r="G5" s="15"/>
      <c r="H5" s="13"/>
      <c r="I5" s="27"/>
      <c r="J5" s="15"/>
      <c r="K5" s="15"/>
      <c r="L5" s="27"/>
      <c r="M5" s="25"/>
      <c r="N5" s="29"/>
    </row>
    <row r="6" s="1" customFormat="1" ht="24.75" customHeight="1" spans="1:14">
      <c r="A6" s="17">
        <v>1</v>
      </c>
      <c r="B6" s="17" t="s">
        <v>18</v>
      </c>
      <c r="C6" s="17" t="s">
        <v>19</v>
      </c>
      <c r="D6" s="18">
        <v>2</v>
      </c>
      <c r="E6" s="18">
        <f t="shared" ref="E6:E29" si="0">F6+G6</f>
        <v>554</v>
      </c>
      <c r="F6" s="19"/>
      <c r="G6" s="18">
        <v>554</v>
      </c>
      <c r="H6" s="18">
        <v>15.75</v>
      </c>
      <c r="I6" s="17">
        <f t="shared" ref="I6:I29" si="1">ROUND(F6*21.84,2)</f>
        <v>0</v>
      </c>
      <c r="J6" s="17">
        <f t="shared" ref="J6:J29" si="2">ROUND(G6*2.59,2)</f>
        <v>1434.86</v>
      </c>
      <c r="K6" s="24">
        <f t="shared" ref="K6:K11" si="3">D6*4500</f>
        <v>9000</v>
      </c>
      <c r="L6" s="17">
        <f t="shared" ref="L6:L29" si="4">I6+J6+K6</f>
        <v>10434.86</v>
      </c>
      <c r="M6" s="30"/>
      <c r="N6" s="31"/>
    </row>
    <row r="7" s="1" customFormat="1" ht="24.75" customHeight="1" spans="1:14">
      <c r="A7" s="17">
        <v>2</v>
      </c>
      <c r="B7" s="17" t="s">
        <v>18</v>
      </c>
      <c r="C7" s="17" t="s">
        <v>20</v>
      </c>
      <c r="D7" s="18">
        <v>2</v>
      </c>
      <c r="E7" s="18">
        <f t="shared" si="0"/>
        <v>370</v>
      </c>
      <c r="F7" s="19"/>
      <c r="G7" s="18">
        <v>370</v>
      </c>
      <c r="H7" s="18">
        <v>19.2</v>
      </c>
      <c r="I7" s="17">
        <f t="shared" si="1"/>
        <v>0</v>
      </c>
      <c r="J7" s="17">
        <f t="shared" si="2"/>
        <v>958.3</v>
      </c>
      <c r="K7" s="24">
        <f t="shared" si="3"/>
        <v>9000</v>
      </c>
      <c r="L7" s="17">
        <f t="shared" si="4"/>
        <v>9958.3</v>
      </c>
      <c r="M7" s="17"/>
      <c r="N7" s="31"/>
    </row>
    <row r="8" s="1" customFormat="1" ht="24.75" customHeight="1" spans="1:14">
      <c r="A8" s="17">
        <v>3</v>
      </c>
      <c r="B8" s="17" t="s">
        <v>18</v>
      </c>
      <c r="C8" s="17" t="s">
        <v>21</v>
      </c>
      <c r="D8" s="18">
        <v>6</v>
      </c>
      <c r="E8" s="18">
        <f t="shared" si="0"/>
        <v>370</v>
      </c>
      <c r="F8" s="19"/>
      <c r="G8" s="18">
        <v>370</v>
      </c>
      <c r="H8" s="18">
        <v>15.75</v>
      </c>
      <c r="I8" s="17">
        <f t="shared" si="1"/>
        <v>0</v>
      </c>
      <c r="J8" s="17">
        <f t="shared" si="2"/>
        <v>958.3</v>
      </c>
      <c r="K8" s="24">
        <f t="shared" si="3"/>
        <v>27000</v>
      </c>
      <c r="L8" s="17">
        <f t="shared" si="4"/>
        <v>27958.3</v>
      </c>
      <c r="M8" s="17"/>
      <c r="N8" s="31"/>
    </row>
    <row r="9" s="1" customFormat="1" ht="24.75" customHeight="1" spans="1:14">
      <c r="A9" s="17">
        <v>4</v>
      </c>
      <c r="B9" s="17" t="s">
        <v>18</v>
      </c>
      <c r="C9" s="17" t="s">
        <v>22</v>
      </c>
      <c r="D9" s="18">
        <v>1</v>
      </c>
      <c r="E9" s="18">
        <f t="shared" si="0"/>
        <v>924</v>
      </c>
      <c r="F9" s="19"/>
      <c r="G9" s="18">
        <v>924</v>
      </c>
      <c r="H9" s="18">
        <v>15.75</v>
      </c>
      <c r="I9" s="17">
        <f t="shared" si="1"/>
        <v>0</v>
      </c>
      <c r="J9" s="17">
        <f t="shared" si="2"/>
        <v>2393.16</v>
      </c>
      <c r="K9" s="24">
        <f t="shared" si="3"/>
        <v>4500</v>
      </c>
      <c r="L9" s="17">
        <f t="shared" si="4"/>
        <v>6893.16</v>
      </c>
      <c r="M9" s="17"/>
      <c r="N9" s="31"/>
    </row>
    <row r="10" s="1" customFormat="1" ht="24.75" customHeight="1" spans="1:14">
      <c r="A10" s="17">
        <v>5</v>
      </c>
      <c r="B10" s="17" t="s">
        <v>18</v>
      </c>
      <c r="C10" s="17" t="s">
        <v>23</v>
      </c>
      <c r="D10" s="18">
        <v>2</v>
      </c>
      <c r="E10" s="18">
        <f t="shared" si="0"/>
        <v>739</v>
      </c>
      <c r="F10" s="19"/>
      <c r="G10" s="18">
        <v>739</v>
      </c>
      <c r="H10" s="18">
        <v>10.5</v>
      </c>
      <c r="I10" s="17">
        <f t="shared" si="1"/>
        <v>0</v>
      </c>
      <c r="J10" s="17">
        <f t="shared" si="2"/>
        <v>1914.01</v>
      </c>
      <c r="K10" s="24">
        <f t="shared" si="3"/>
        <v>9000</v>
      </c>
      <c r="L10" s="17">
        <f t="shared" si="4"/>
        <v>10914.01</v>
      </c>
      <c r="M10" s="30"/>
      <c r="N10" s="31"/>
    </row>
    <row r="11" s="1" customFormat="1" ht="24.75" customHeight="1" spans="1:14">
      <c r="A11" s="17">
        <v>6</v>
      </c>
      <c r="B11" s="17" t="s">
        <v>18</v>
      </c>
      <c r="C11" s="17" t="s">
        <v>24</v>
      </c>
      <c r="D11" s="18">
        <v>3</v>
      </c>
      <c r="E11" s="18">
        <f t="shared" si="0"/>
        <v>370</v>
      </c>
      <c r="F11" s="19"/>
      <c r="G11" s="18">
        <v>370</v>
      </c>
      <c r="H11" s="18">
        <v>15.75</v>
      </c>
      <c r="I11" s="17">
        <f t="shared" si="1"/>
        <v>0</v>
      </c>
      <c r="J11" s="17">
        <f t="shared" si="2"/>
        <v>958.3</v>
      </c>
      <c r="K11" s="24">
        <f t="shared" si="3"/>
        <v>13500</v>
      </c>
      <c r="L11" s="17">
        <f t="shared" si="4"/>
        <v>14458.3</v>
      </c>
      <c r="M11" s="32"/>
      <c r="N11" s="31"/>
    </row>
    <row r="12" s="1" customFormat="1" ht="24.75" customHeight="1" spans="1:14">
      <c r="A12" s="17">
        <v>7</v>
      </c>
      <c r="B12" s="17" t="s">
        <v>18</v>
      </c>
      <c r="C12" s="17" t="s">
        <v>25</v>
      </c>
      <c r="D12" s="18">
        <v>3</v>
      </c>
      <c r="E12" s="18">
        <f t="shared" si="0"/>
        <v>554</v>
      </c>
      <c r="F12" s="19"/>
      <c r="G12" s="18">
        <v>554</v>
      </c>
      <c r="H12" s="18">
        <v>15.75</v>
      </c>
      <c r="I12" s="17">
        <f t="shared" si="1"/>
        <v>0</v>
      </c>
      <c r="J12" s="17">
        <f t="shared" si="2"/>
        <v>1434.86</v>
      </c>
      <c r="K12" s="24">
        <f>D12*4500-2250</f>
        <v>11250</v>
      </c>
      <c r="L12" s="17">
        <f t="shared" si="4"/>
        <v>12684.86</v>
      </c>
      <c r="M12" s="33" t="s">
        <v>26</v>
      </c>
      <c r="N12" s="31"/>
    </row>
    <row r="13" s="1" customFormat="1" ht="24.75" customHeight="1" spans="1:14">
      <c r="A13" s="17">
        <v>8</v>
      </c>
      <c r="B13" s="17" t="s">
        <v>18</v>
      </c>
      <c r="C13" s="17" t="s">
        <v>27</v>
      </c>
      <c r="D13" s="18">
        <v>3</v>
      </c>
      <c r="E13" s="18">
        <f t="shared" si="0"/>
        <v>739</v>
      </c>
      <c r="F13" s="19"/>
      <c r="G13" s="18">
        <v>739</v>
      </c>
      <c r="H13" s="18">
        <v>15.75</v>
      </c>
      <c r="I13" s="17">
        <f t="shared" si="1"/>
        <v>0</v>
      </c>
      <c r="J13" s="17">
        <f t="shared" si="2"/>
        <v>1914.01</v>
      </c>
      <c r="K13" s="24">
        <f t="shared" ref="K13:K29" si="5">D13*4500</f>
        <v>13500</v>
      </c>
      <c r="L13" s="17">
        <f t="shared" si="4"/>
        <v>15414.01</v>
      </c>
      <c r="M13" s="17"/>
      <c r="N13" s="31"/>
    </row>
    <row r="14" s="1" customFormat="1" ht="24.75" customHeight="1" spans="1:14">
      <c r="A14" s="17">
        <v>9</v>
      </c>
      <c r="B14" s="17" t="s">
        <v>18</v>
      </c>
      <c r="C14" s="17" t="s">
        <v>28</v>
      </c>
      <c r="D14" s="18">
        <v>2</v>
      </c>
      <c r="E14" s="18">
        <f t="shared" si="0"/>
        <v>185</v>
      </c>
      <c r="F14" s="19"/>
      <c r="G14" s="18">
        <v>185</v>
      </c>
      <c r="H14" s="18">
        <v>5.25</v>
      </c>
      <c r="I14" s="17">
        <f t="shared" si="1"/>
        <v>0</v>
      </c>
      <c r="J14" s="17">
        <f t="shared" si="2"/>
        <v>479.15</v>
      </c>
      <c r="K14" s="24">
        <f t="shared" si="5"/>
        <v>9000</v>
      </c>
      <c r="L14" s="17">
        <f t="shared" si="4"/>
        <v>9479.15</v>
      </c>
      <c r="M14" s="30"/>
      <c r="N14" s="31"/>
    </row>
    <row r="15" s="1" customFormat="1" ht="24.75" customHeight="1" spans="1:14">
      <c r="A15" s="17">
        <v>10</v>
      </c>
      <c r="B15" s="17" t="s">
        <v>18</v>
      </c>
      <c r="C15" s="13" t="s">
        <v>29</v>
      </c>
      <c r="D15" s="18">
        <v>2</v>
      </c>
      <c r="E15" s="18">
        <f t="shared" si="0"/>
        <v>370</v>
      </c>
      <c r="F15" s="19"/>
      <c r="G15" s="18">
        <v>370</v>
      </c>
      <c r="H15" s="18">
        <v>21</v>
      </c>
      <c r="I15" s="17">
        <f t="shared" si="1"/>
        <v>0</v>
      </c>
      <c r="J15" s="17">
        <f t="shared" si="2"/>
        <v>958.3</v>
      </c>
      <c r="K15" s="24">
        <f t="shared" si="5"/>
        <v>9000</v>
      </c>
      <c r="L15" s="17">
        <f t="shared" si="4"/>
        <v>9958.3</v>
      </c>
      <c r="M15" s="30"/>
      <c r="N15" s="31"/>
    </row>
    <row r="16" s="1" customFormat="1" ht="24.75" customHeight="1" spans="1:14">
      <c r="A16" s="17">
        <v>11</v>
      </c>
      <c r="B16" s="17" t="s">
        <v>18</v>
      </c>
      <c r="C16" s="13" t="s">
        <v>30</v>
      </c>
      <c r="D16" s="18">
        <v>4</v>
      </c>
      <c r="E16" s="18">
        <f t="shared" si="0"/>
        <v>554</v>
      </c>
      <c r="F16" s="19"/>
      <c r="G16" s="18">
        <v>554</v>
      </c>
      <c r="H16" s="18">
        <v>15.75</v>
      </c>
      <c r="I16" s="17">
        <f t="shared" si="1"/>
        <v>0</v>
      </c>
      <c r="J16" s="17">
        <f t="shared" si="2"/>
        <v>1434.86</v>
      </c>
      <c r="K16" s="24">
        <f t="shared" si="5"/>
        <v>18000</v>
      </c>
      <c r="L16" s="17">
        <f t="shared" si="4"/>
        <v>19434.86</v>
      </c>
      <c r="M16" s="30"/>
      <c r="N16" s="31"/>
    </row>
    <row r="17" s="1" customFormat="1" ht="24.75" customHeight="1" spans="1:14">
      <c r="A17" s="17">
        <v>12</v>
      </c>
      <c r="B17" s="17" t="s">
        <v>18</v>
      </c>
      <c r="C17" s="17" t="s">
        <v>31</v>
      </c>
      <c r="D17" s="18">
        <v>2</v>
      </c>
      <c r="E17" s="18">
        <f t="shared" si="0"/>
        <v>1109</v>
      </c>
      <c r="F17" s="19"/>
      <c r="G17" s="18">
        <v>1109</v>
      </c>
      <c r="H17" s="18">
        <v>10.5</v>
      </c>
      <c r="I17" s="17">
        <f t="shared" si="1"/>
        <v>0</v>
      </c>
      <c r="J17" s="17">
        <f t="shared" si="2"/>
        <v>2872.31</v>
      </c>
      <c r="K17" s="24">
        <f t="shared" si="5"/>
        <v>9000</v>
      </c>
      <c r="L17" s="17">
        <f t="shared" si="4"/>
        <v>11872.31</v>
      </c>
      <c r="M17" s="17"/>
      <c r="N17" s="31"/>
    </row>
    <row r="18" s="1" customFormat="1" ht="24.75" customHeight="1" spans="1:14">
      <c r="A18" s="17">
        <v>13</v>
      </c>
      <c r="B18" s="17" t="s">
        <v>18</v>
      </c>
      <c r="C18" s="17" t="s">
        <v>32</v>
      </c>
      <c r="D18" s="18">
        <v>2</v>
      </c>
      <c r="E18" s="18">
        <f t="shared" si="0"/>
        <v>277</v>
      </c>
      <c r="F18" s="19"/>
      <c r="G18" s="18">
        <v>277</v>
      </c>
      <c r="H18" s="18">
        <v>10.5</v>
      </c>
      <c r="I18" s="17">
        <f t="shared" si="1"/>
        <v>0</v>
      </c>
      <c r="J18" s="17">
        <f t="shared" si="2"/>
        <v>717.43</v>
      </c>
      <c r="K18" s="24">
        <f t="shared" si="5"/>
        <v>9000</v>
      </c>
      <c r="L18" s="17">
        <f t="shared" si="4"/>
        <v>9717.43</v>
      </c>
      <c r="M18" s="17"/>
      <c r="N18" s="31"/>
    </row>
    <row r="19" s="1" customFormat="1" ht="24.75" customHeight="1" spans="1:14">
      <c r="A19" s="17">
        <v>14</v>
      </c>
      <c r="B19" s="17" t="s">
        <v>18</v>
      </c>
      <c r="C19" s="17" t="s">
        <v>33</v>
      </c>
      <c r="D19" s="18">
        <v>4</v>
      </c>
      <c r="E19" s="18">
        <f t="shared" si="0"/>
        <v>277</v>
      </c>
      <c r="F19" s="19"/>
      <c r="G19" s="18">
        <v>277</v>
      </c>
      <c r="H19" s="18">
        <v>19.275</v>
      </c>
      <c r="I19" s="17">
        <f t="shared" si="1"/>
        <v>0</v>
      </c>
      <c r="J19" s="17">
        <f t="shared" si="2"/>
        <v>717.43</v>
      </c>
      <c r="K19" s="24">
        <f t="shared" si="5"/>
        <v>18000</v>
      </c>
      <c r="L19" s="17">
        <f t="shared" si="4"/>
        <v>18717.43</v>
      </c>
      <c r="M19" s="30"/>
      <c r="N19" s="31"/>
    </row>
    <row r="20" s="1" customFormat="1" ht="24.75" customHeight="1" spans="1:14">
      <c r="A20" s="17">
        <v>15</v>
      </c>
      <c r="B20" s="17" t="s">
        <v>18</v>
      </c>
      <c r="C20" s="17" t="s">
        <v>34</v>
      </c>
      <c r="D20" s="18">
        <v>2</v>
      </c>
      <c r="E20" s="18">
        <f t="shared" si="0"/>
        <v>231</v>
      </c>
      <c r="F20" s="19"/>
      <c r="G20" s="18">
        <v>231</v>
      </c>
      <c r="H20" s="18">
        <v>15.75</v>
      </c>
      <c r="I20" s="17">
        <f t="shared" si="1"/>
        <v>0</v>
      </c>
      <c r="J20" s="17">
        <f t="shared" si="2"/>
        <v>598.29</v>
      </c>
      <c r="K20" s="24">
        <f t="shared" si="5"/>
        <v>9000</v>
      </c>
      <c r="L20" s="17">
        <f t="shared" si="4"/>
        <v>9598.29</v>
      </c>
      <c r="M20" s="30"/>
      <c r="N20" s="31"/>
    </row>
    <row r="21" s="1" customFormat="1" ht="24.75" customHeight="1" spans="1:14">
      <c r="A21" s="17">
        <v>16</v>
      </c>
      <c r="B21" s="17" t="s">
        <v>18</v>
      </c>
      <c r="C21" s="17" t="s">
        <v>35</v>
      </c>
      <c r="D21" s="18">
        <v>4</v>
      </c>
      <c r="E21" s="18">
        <f t="shared" si="0"/>
        <v>462</v>
      </c>
      <c r="F21" s="20"/>
      <c r="G21" s="18">
        <v>462</v>
      </c>
      <c r="H21" s="18">
        <v>21</v>
      </c>
      <c r="I21" s="17">
        <f t="shared" si="1"/>
        <v>0</v>
      </c>
      <c r="J21" s="17">
        <f t="shared" si="2"/>
        <v>1196.58</v>
      </c>
      <c r="K21" s="24">
        <f t="shared" si="5"/>
        <v>18000</v>
      </c>
      <c r="L21" s="17">
        <f t="shared" si="4"/>
        <v>19196.58</v>
      </c>
      <c r="M21" s="30"/>
      <c r="N21" s="31"/>
    </row>
    <row r="22" s="1" customFormat="1" ht="24.75" customHeight="1" spans="1:14">
      <c r="A22" s="17">
        <v>17</v>
      </c>
      <c r="B22" s="17" t="s">
        <v>18</v>
      </c>
      <c r="C22" s="17" t="s">
        <v>36</v>
      </c>
      <c r="D22" s="18">
        <v>2</v>
      </c>
      <c r="E22" s="18">
        <f t="shared" si="0"/>
        <v>231</v>
      </c>
      <c r="F22" s="19"/>
      <c r="G22" s="18">
        <v>231</v>
      </c>
      <c r="H22" s="18">
        <v>10.5</v>
      </c>
      <c r="I22" s="17">
        <f t="shared" si="1"/>
        <v>0</v>
      </c>
      <c r="J22" s="17">
        <f t="shared" si="2"/>
        <v>598.29</v>
      </c>
      <c r="K22" s="24">
        <f t="shared" si="5"/>
        <v>9000</v>
      </c>
      <c r="L22" s="17">
        <f t="shared" si="4"/>
        <v>9598.29</v>
      </c>
      <c r="M22" s="30"/>
      <c r="N22" s="31"/>
    </row>
    <row r="23" s="1" customFormat="1" ht="24.75" customHeight="1" spans="1:14">
      <c r="A23" s="17">
        <v>18</v>
      </c>
      <c r="B23" s="17" t="s">
        <v>18</v>
      </c>
      <c r="C23" s="17" t="s">
        <v>37</v>
      </c>
      <c r="D23" s="18">
        <v>5</v>
      </c>
      <c r="E23" s="18">
        <f t="shared" si="0"/>
        <v>370</v>
      </c>
      <c r="F23" s="19"/>
      <c r="G23" s="18">
        <v>370</v>
      </c>
      <c r="H23" s="18">
        <v>5.25</v>
      </c>
      <c r="I23" s="17">
        <f t="shared" si="1"/>
        <v>0</v>
      </c>
      <c r="J23" s="17">
        <f t="shared" si="2"/>
        <v>958.3</v>
      </c>
      <c r="K23" s="24">
        <f t="shared" si="5"/>
        <v>22500</v>
      </c>
      <c r="L23" s="17">
        <f t="shared" si="4"/>
        <v>23458.3</v>
      </c>
      <c r="M23" s="30"/>
      <c r="N23" s="31"/>
    </row>
    <row r="24" s="1" customFormat="1" ht="24.75" customHeight="1" spans="1:14">
      <c r="A24" s="17">
        <v>19</v>
      </c>
      <c r="B24" s="17" t="s">
        <v>18</v>
      </c>
      <c r="C24" s="13" t="s">
        <v>38</v>
      </c>
      <c r="D24" s="18">
        <v>5</v>
      </c>
      <c r="E24" s="18">
        <f t="shared" si="0"/>
        <v>370</v>
      </c>
      <c r="F24" s="19"/>
      <c r="G24" s="18">
        <v>370</v>
      </c>
      <c r="H24" s="18">
        <v>15.75</v>
      </c>
      <c r="I24" s="17">
        <f t="shared" si="1"/>
        <v>0</v>
      </c>
      <c r="J24" s="17">
        <f t="shared" si="2"/>
        <v>958.3</v>
      </c>
      <c r="K24" s="24">
        <f t="shared" si="5"/>
        <v>22500</v>
      </c>
      <c r="L24" s="17">
        <f t="shared" si="4"/>
        <v>23458.3</v>
      </c>
      <c r="M24" s="30"/>
      <c r="N24" s="31"/>
    </row>
    <row r="25" s="1" customFormat="1" ht="24.75" customHeight="1" spans="1:14">
      <c r="A25" s="17">
        <v>20</v>
      </c>
      <c r="B25" s="17" t="s">
        <v>18</v>
      </c>
      <c r="C25" s="17" t="s">
        <v>39</v>
      </c>
      <c r="D25" s="18">
        <v>1</v>
      </c>
      <c r="E25" s="18">
        <f t="shared" si="0"/>
        <v>185</v>
      </c>
      <c r="F25" s="19"/>
      <c r="G25" s="18">
        <v>185</v>
      </c>
      <c r="H25" s="18">
        <v>5.25</v>
      </c>
      <c r="I25" s="17">
        <f t="shared" si="1"/>
        <v>0</v>
      </c>
      <c r="J25" s="17">
        <f t="shared" si="2"/>
        <v>479.15</v>
      </c>
      <c r="K25" s="24">
        <f t="shared" si="5"/>
        <v>4500</v>
      </c>
      <c r="L25" s="17">
        <f t="shared" si="4"/>
        <v>4979.15</v>
      </c>
      <c r="M25" s="17"/>
      <c r="N25" s="31"/>
    </row>
    <row r="26" s="1" customFormat="1" ht="24.75" customHeight="1" spans="1:14">
      <c r="A26" s="17">
        <v>21</v>
      </c>
      <c r="B26" s="17" t="s">
        <v>18</v>
      </c>
      <c r="C26" s="17" t="s">
        <v>40</v>
      </c>
      <c r="D26" s="18">
        <v>3</v>
      </c>
      <c r="E26" s="18">
        <f t="shared" si="0"/>
        <v>1479</v>
      </c>
      <c r="F26" s="19"/>
      <c r="G26" s="18">
        <v>1479</v>
      </c>
      <c r="H26" s="18">
        <v>10.5</v>
      </c>
      <c r="I26" s="17">
        <f t="shared" si="1"/>
        <v>0</v>
      </c>
      <c r="J26" s="17">
        <f t="shared" si="2"/>
        <v>3830.61</v>
      </c>
      <c r="K26" s="24">
        <f t="shared" si="5"/>
        <v>13500</v>
      </c>
      <c r="L26" s="17">
        <f t="shared" si="4"/>
        <v>17330.61</v>
      </c>
      <c r="M26" s="17"/>
      <c r="N26" s="31"/>
    </row>
    <row r="27" s="1" customFormat="1" ht="24.75" customHeight="1" spans="1:14">
      <c r="A27" s="17">
        <v>22</v>
      </c>
      <c r="B27" s="17" t="s">
        <v>18</v>
      </c>
      <c r="C27" s="17" t="s">
        <v>41</v>
      </c>
      <c r="D27" s="18">
        <v>5</v>
      </c>
      <c r="E27" s="18">
        <f t="shared" si="0"/>
        <v>647</v>
      </c>
      <c r="F27" s="19"/>
      <c r="G27" s="18">
        <v>647</v>
      </c>
      <c r="H27" s="18">
        <v>19.275</v>
      </c>
      <c r="I27" s="17">
        <f t="shared" si="1"/>
        <v>0</v>
      </c>
      <c r="J27" s="17">
        <f t="shared" si="2"/>
        <v>1675.73</v>
      </c>
      <c r="K27" s="24">
        <f t="shared" si="5"/>
        <v>22500</v>
      </c>
      <c r="L27" s="17">
        <f t="shared" si="4"/>
        <v>24175.73</v>
      </c>
      <c r="M27" s="30"/>
      <c r="N27" s="31"/>
    </row>
    <row r="28" s="1" customFormat="1" ht="24.75" customHeight="1" spans="1:14">
      <c r="A28" s="17">
        <v>23</v>
      </c>
      <c r="B28" s="17" t="s">
        <v>18</v>
      </c>
      <c r="C28" s="13" t="s">
        <v>42</v>
      </c>
      <c r="D28" s="18">
        <v>7</v>
      </c>
      <c r="E28" s="18">
        <f t="shared" si="0"/>
        <v>554</v>
      </c>
      <c r="F28" s="19"/>
      <c r="G28" s="18">
        <v>554</v>
      </c>
      <c r="H28" s="18">
        <v>31.5</v>
      </c>
      <c r="I28" s="17">
        <f t="shared" si="1"/>
        <v>0</v>
      </c>
      <c r="J28" s="17">
        <f t="shared" si="2"/>
        <v>1434.86</v>
      </c>
      <c r="K28" s="24">
        <f t="shared" si="5"/>
        <v>31500</v>
      </c>
      <c r="L28" s="17">
        <f t="shared" si="4"/>
        <v>32934.86</v>
      </c>
      <c r="M28" s="30"/>
      <c r="N28" s="31"/>
    </row>
    <row r="29" s="1" customFormat="1" ht="95.25" customHeight="1" spans="1:14">
      <c r="A29" s="17">
        <v>24</v>
      </c>
      <c r="B29" s="17" t="s">
        <v>18</v>
      </c>
      <c r="C29" s="21" t="s">
        <v>43</v>
      </c>
      <c r="D29" s="18"/>
      <c r="E29" s="22">
        <f t="shared" si="0"/>
        <v>7855</v>
      </c>
      <c r="F29" s="23"/>
      <c r="G29" s="23">
        <v>7855</v>
      </c>
      <c r="H29" s="23"/>
      <c r="I29" s="17">
        <f t="shared" si="1"/>
        <v>0</v>
      </c>
      <c r="J29" s="17">
        <f t="shared" si="2"/>
        <v>20344.45</v>
      </c>
      <c r="K29" s="24">
        <f t="shared" si="5"/>
        <v>0</v>
      </c>
      <c r="L29" s="17">
        <f t="shared" si="4"/>
        <v>20344.45</v>
      </c>
      <c r="M29" s="34" t="s">
        <v>44</v>
      </c>
      <c r="N29" s="31"/>
    </row>
    <row r="30" s="1" customFormat="1" ht="23.25" customHeight="1" spans="1:14">
      <c r="A30" s="17"/>
      <c r="B30" s="17"/>
      <c r="C30" s="17"/>
      <c r="D30" s="24">
        <f t="shared" ref="D30:L30" si="6">SUM(D6:D29)</f>
        <v>72</v>
      </c>
      <c r="E30" s="24">
        <f t="shared" si="6"/>
        <v>19776</v>
      </c>
      <c r="F30" s="24">
        <f t="shared" si="6"/>
        <v>0</v>
      </c>
      <c r="G30" s="24">
        <f t="shared" si="6"/>
        <v>19776</v>
      </c>
      <c r="H30" s="24">
        <f t="shared" si="6"/>
        <v>341.25</v>
      </c>
      <c r="I30" s="24">
        <f t="shared" si="6"/>
        <v>0</v>
      </c>
      <c r="J30" s="24">
        <f t="shared" si="6"/>
        <v>51219.84</v>
      </c>
      <c r="K30" s="24">
        <f t="shared" si="6"/>
        <v>321750</v>
      </c>
      <c r="L30" s="24">
        <f t="shared" si="6"/>
        <v>372969.84</v>
      </c>
      <c r="M30" s="35"/>
      <c r="N30" s="31"/>
    </row>
  </sheetData>
  <mergeCells count="20">
    <mergeCell ref="A1:M1"/>
    <mergeCell ref="A2:C2"/>
    <mergeCell ref="E2:I2"/>
    <mergeCell ref="K2:M2"/>
    <mergeCell ref="E3:G3"/>
    <mergeCell ref="I3:L3"/>
    <mergeCell ref="A3:A5"/>
    <mergeCell ref="B3:B5"/>
    <mergeCell ref="C3:C5"/>
    <mergeCell ref="D3:D5"/>
    <mergeCell ref="E4:E5"/>
    <mergeCell ref="F4:F5"/>
    <mergeCell ref="G4:G5"/>
    <mergeCell ref="H3:H5"/>
    <mergeCell ref="I4:I5"/>
    <mergeCell ref="J4:J5"/>
    <mergeCell ref="K4:K5"/>
    <mergeCell ref="L4:L5"/>
    <mergeCell ref="M3:M5"/>
    <mergeCell ref="N3:N5"/>
  </mergeCells>
  <pageMargins left="0.551181102362205" right="0.15748031496063" top="0.78740157480315" bottom="0.78740157480315" header="0.118110236220472" footer="0.118110236220472"/>
  <pageSetup paperSize="9" scale="75" fitToHeight="0" orientation="landscape" horizontalDpi="600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横路沟村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Security.</cp:lastModifiedBy>
  <dcterms:created xsi:type="dcterms:W3CDTF">2024-10-21T02:55:00Z</dcterms:created>
  <dcterms:modified xsi:type="dcterms:W3CDTF">2024-10-23T08:46:45Z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56BBD1BE6F45440BB0DB760C9B8DE218_11</vt:lpwstr>
  </property>
  <property fmtid="{D5CDD505-2E9C-101B-9397-08002B2CF9AE}" pid="3" name="KSOProductBuildVer">
    <vt:lpwstr>2052-12.1.0.18276</vt:lpwstr>
  </property>
</Properties>
</file>