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3"/>
  </bookViews>
  <sheets>
    <sheet name="2020年一般公共预算收支平衡表" sheetId="6" r:id="rId1"/>
    <sheet name="2020年政府性基金预算收支平衡表" sheetId="7" r:id="rId2"/>
    <sheet name="2020年5000万一般债券" sheetId="4" r:id="rId3"/>
    <sheet name="2020年8600万专项债券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3P">#REF!</definedName>
    <definedName name="_4P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1_">#REF!</definedName>
    <definedName name="A2_">#REF!</definedName>
    <definedName name="A3_">#REF!</definedName>
    <definedName name="aa">"b2:f14"</definedName>
    <definedName name="Database" hidden="1">#REF!</definedName>
    <definedName name="datedba">#REF!</definedName>
    <definedName name="dss" hidden="1">#REF!</definedName>
    <definedName name="GR">[2]人员经费表!#REF!</definedName>
    <definedName name="MCH">#REF!</definedName>
    <definedName name="_xlnm.Print_Area" hidden="1">#REF!</definedName>
    <definedName name="_xlnm.Print_Titles" hidden="1">#N/A</definedName>
    <definedName name="RS">#REF!</definedName>
    <definedName name="TILE13">#REF!</definedName>
    <definedName name="TILE4">#REF!</definedName>
    <definedName name="表1">[3]月报!$A$5:$C$147</definedName>
    <definedName name="地区名称">[4]封面!$B$2:$B$2</definedName>
    <definedName name="工资">[5]月报!$A$5:$C$147</definedName>
    <definedName name="两税比重22">#REF!</definedName>
    <definedName name="年终结算">[2]人员经费表!#REF!</definedName>
    <definedName name="是否少数民族">[6]基础编码!$P$2:$P$3</definedName>
    <definedName name="压缩掉的支出">#REF!</definedName>
    <definedName name="月报">[7]月报!$A$5:$C$147</definedName>
    <definedName name="月报1">[7]月报!$A$5:$C$147</definedName>
    <definedName name="赵局修改">#REF!</definedName>
    <definedName name="专项">#REF!</definedName>
    <definedName name="_13P" localSheetId="0">#REF!</definedName>
    <definedName name="_4P" localSheetId="0">#REF!</definedName>
    <definedName name="_xlnm._FilterDatabase" localSheetId="0" hidden="1">#REF!</definedName>
    <definedName name="A1_" localSheetId="0">#REF!</definedName>
    <definedName name="A2_" localSheetId="0">#REF!</definedName>
    <definedName name="A3_" localSheetId="0">#REF!</definedName>
    <definedName name="Database" localSheetId="0" hidden="1">#REF!</definedName>
    <definedName name="datedba" localSheetId="0">#REF!</definedName>
    <definedName name="dss" localSheetId="0" hidden="1">#REF!</definedName>
    <definedName name="MCH" localSheetId="0">#REF!</definedName>
    <definedName name="_xlnm.Print_Area" localSheetId="0" hidden="1">#REF!</definedName>
    <definedName name="_xlnm.Print_Titles" localSheetId="0" hidden="1">'2020年一般公共预算收支平衡表'!$1:$4</definedName>
    <definedName name="RS" localSheetId="0">#REF!</definedName>
    <definedName name="TILE13" localSheetId="0">#REF!</definedName>
    <definedName name="TILE4" localSheetId="0">#REF!</definedName>
    <definedName name="地区名称" localSheetId="0">#REF!</definedName>
    <definedName name="两税比重22" localSheetId="0">#REF!</definedName>
    <definedName name="是否少数民族" localSheetId="0">[8]基础编码!$P$2:$P$3</definedName>
    <definedName name="压缩掉的支出" localSheetId="0">#REF!</definedName>
    <definedName name="赵局修改" localSheetId="0">#REF!</definedName>
    <definedName name="专项" localSheetId="0">#REF!</definedName>
    <definedName name="_13P" localSheetId="1">#REF!</definedName>
    <definedName name="_4P" localSheetId="1">#REF!</definedName>
    <definedName name="_xlnm._FilterDatabase" localSheetId="1" hidden="1">#REF!</definedName>
    <definedName name="A1_" localSheetId="1">#REF!</definedName>
    <definedName name="A2_" localSheetId="1">#REF!</definedName>
    <definedName name="A3_" localSheetId="1">#REF!</definedName>
    <definedName name="Database" localSheetId="1" hidden="1">#REF!</definedName>
    <definedName name="datedba" localSheetId="1">#REF!</definedName>
    <definedName name="dss" localSheetId="1" hidden="1">#REF!</definedName>
    <definedName name="MCH" localSheetId="1">#REF!</definedName>
    <definedName name="_xlnm.Print_Area" localSheetId="1" hidden="1">#REF!</definedName>
    <definedName name="_xlnm.Print_Titles" localSheetId="1" hidden="1">'2020年政府性基金预算收支平衡表'!$1:$4</definedName>
    <definedName name="RS" localSheetId="1">#REF!</definedName>
    <definedName name="TILE13" localSheetId="1">#REF!</definedName>
    <definedName name="TILE4" localSheetId="1">#REF!</definedName>
    <definedName name="地区名称" localSheetId="1">#REF!</definedName>
    <definedName name="两税比重22" localSheetId="1">#REF!</definedName>
    <definedName name="是否少数民族" localSheetId="1">[8]基础编码!$P$2:$P$3</definedName>
    <definedName name="压缩掉的支出" localSheetId="1">#REF!</definedName>
    <definedName name="赵局修改" localSheetId="1">#REF!</definedName>
    <definedName name="专项" localSheetId="1">#REF!</definedName>
  </definedNames>
  <calcPr calcId="144525"/>
</workbook>
</file>

<file path=xl/sharedStrings.xml><?xml version="1.0" encoding="utf-8"?>
<sst xmlns="http://schemas.openxmlformats.org/spreadsheetml/2006/main" count="261" uniqueCount="211">
  <si>
    <t>2020年一般公共预算收支平衡表（含上级专项）</t>
  </si>
  <si>
    <t>单位：万元</t>
  </si>
  <si>
    <t>收入</t>
  </si>
  <si>
    <t>支出</t>
  </si>
  <si>
    <t>项目</t>
  </si>
  <si>
    <t>上年执行数</t>
  </si>
  <si>
    <t>预算数</t>
  </si>
  <si>
    <t>一般公共预算收入</t>
  </si>
  <si>
    <t>本级支出合计</t>
  </si>
  <si>
    <t>上级补助收入</t>
  </si>
  <si>
    <t>转移性支出</t>
  </si>
  <si>
    <t xml:space="preserve">  返还性收入</t>
  </si>
  <si>
    <t xml:space="preserve">  上解上级支出</t>
  </si>
  <si>
    <t xml:space="preserve">    增值税和消费税税收返还收入</t>
  </si>
  <si>
    <t xml:space="preserve">    体制上解支出</t>
  </si>
  <si>
    <t xml:space="preserve">    所得税基数返还收入</t>
  </si>
  <si>
    <t xml:space="preserve">    专项上解支出</t>
  </si>
  <si>
    <t xml:space="preserve">    成品油价格和税费改革税收返还收入</t>
  </si>
  <si>
    <t xml:space="preserve">    其他税收返还收入</t>
  </si>
  <si>
    <t xml:space="preserve"> 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</si>
  <si>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</si>
  <si>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</si>
  <si>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</si>
  <si>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</si>
  <si>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</si>
  <si>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</si>
  <si>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</si>
  <si>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</si>
  <si>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</si>
  <si>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</si>
  <si>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</si>
  <si>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</si>
  <si>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</si>
  <si>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</si>
  <si>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</si>
  <si>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</si>
  <si>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</si>
  <si>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</si>
  <si>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</si>
  <si>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</si>
  <si>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</si>
  <si>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</si>
  <si>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</si>
  <si>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</si>
  <si>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</si>
  <si>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</si>
  <si>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</si>
  <si>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</si>
  <si>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</si>
  <si>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</si>
  <si>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</si>
  <si>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</si>
  <si>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</si>
  <si>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</si>
  <si>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</si>
  <si>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</si>
  <si>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</si>
  <si>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</si>
  <si>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</si>
  <si>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</si>
  <si>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</si>
  <si>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</si>
  <si>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>下级上解收入</t>
  </si>
  <si>
    <t xml:space="preserve">  体制上解收入</t>
  </si>
  <si>
    <t xml:space="preserve">  出口退税专项上解收入</t>
  </si>
  <si>
    <t xml:space="preserve">  成品油价格和税费改革专项上解收入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</si>
  <si>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</si>
  <si>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</si>
  <si>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</si>
  <si>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</si>
  <si>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调出资金</t>
  </si>
  <si>
    <t xml:space="preserve">  政府性基金调入</t>
  </si>
  <si>
    <t xml:space="preserve">    补充预算稳定调节基金</t>
  </si>
  <si>
    <t xml:space="preserve">  国有资本经营调入</t>
  </si>
  <si>
    <t xml:space="preserve">    补充预算周转金</t>
  </si>
  <si>
    <t xml:space="preserve">  其他调入</t>
  </si>
  <si>
    <t xml:space="preserve">    其他调出资金</t>
  </si>
  <si>
    <t>债务收入</t>
  </si>
  <si>
    <t xml:space="preserve">  年终结余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</si>
  <si>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</si>
  <si>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</si>
  <si>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</si>
  <si>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地方政府一般债务转贷支出</t>
  </si>
  <si>
    <t xml:space="preserve">      地方政府一般债券收入</t>
  </si>
  <si>
    <t xml:space="preserve">  援助其他地区支出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</si>
  <si>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</si>
  <si>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</si>
  <si>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</si>
  <si>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</si>
  <si>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</si>
  <si>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</si>
  <si>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</si>
  <si>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</si>
  <si>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</si>
  <si>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</si>
  <si>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</si>
  <si>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</si>
  <si>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调入预算稳定调节基金</t>
  </si>
  <si>
    <t>安排预算稳定调节基金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</si>
  <si>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</si>
  <si>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</si>
  <si>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</si>
  <si>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</si>
  <si>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</si>
  <si>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</si>
  <si>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收入总计</t>
  </si>
  <si>
    <t>支出总计</t>
  </si>
  <si>
    <t>2020年政府性基金预算收支平衡表</t>
  </si>
  <si>
    <t>预算数为决算（执行）数%</t>
  </si>
  <si>
    <t>一、农网还贷资金收入</t>
  </si>
  <si>
    <t>一、科学技术支出</t>
  </si>
  <si>
    <t>二、海南省高等级公路车辆通行附加费收入</t>
  </si>
  <si>
    <t xml:space="preserve">  核电站乏燃料处理处置基金支出</t>
  </si>
  <si>
    <t>三、港口建设费收入</t>
  </si>
  <si>
    <t>二、文化旅游体育与传媒支出</t>
  </si>
  <si>
    <t>四、新型墙体材料专项基金收入</t>
  </si>
  <si>
    <t xml:space="preserve">  旅游发展基金支出</t>
  </si>
  <si>
    <t>五、国家电影事业发展专项资金收入</t>
  </si>
  <si>
    <t>三、社会保障和就业支出</t>
  </si>
  <si>
    <t>六、城市公用事业附加收入</t>
  </si>
  <si>
    <t xml:space="preserve">  大中型水库移民后期扶持基金支出</t>
  </si>
  <si>
    <t>七、国有土地收益基金收入</t>
  </si>
  <si>
    <t>四、城乡社区支出</t>
  </si>
  <si>
    <t>八、农业土地开发资金收入</t>
  </si>
  <si>
    <t xml:space="preserve">  国有土地使用权出让收入及对应专项债务收入安排的支出</t>
  </si>
  <si>
    <t>九、国有土地使用权出让收入</t>
  </si>
  <si>
    <t>五、污水处理费安排的支出</t>
  </si>
  <si>
    <t>十、大中型水库库区基金收入</t>
  </si>
  <si>
    <t xml:space="preserve">    污水处理设施建设和运营</t>
  </si>
  <si>
    <t>十一、彩票公益金收入</t>
  </si>
  <si>
    <t>六、其他支出</t>
  </si>
  <si>
    <t>十二、城市基础设施配套费收入</t>
  </si>
  <si>
    <t xml:space="preserve">  其他政府性基金及对应专项债务收入安排的支出</t>
  </si>
  <si>
    <t>十三、小型水库移民扶助基金收入</t>
  </si>
  <si>
    <t xml:space="preserve">  彩票公益金安排的支出</t>
  </si>
  <si>
    <t>十四、国家重大水利工程建设基金收入</t>
  </si>
  <si>
    <t>七、债务发行费用支出</t>
  </si>
  <si>
    <t>十五、车辆通行费</t>
  </si>
  <si>
    <t xml:space="preserve">  地方政府专项债务发行费用支出</t>
  </si>
  <si>
    <t>十六、污水处理费收入</t>
  </si>
  <si>
    <t>十七、彩票发行机构和彩票销售机构的业务费用</t>
  </si>
  <si>
    <t>十八、其他政府性基金收入</t>
  </si>
  <si>
    <t>十九、彩票发行机构和彩票销售机构的业务费用</t>
  </si>
  <si>
    <t>二十、其他政府性基金收入</t>
  </si>
  <si>
    <t>收入合计</t>
  </si>
  <si>
    <t>支出合计</t>
  </si>
  <si>
    <t>转移性收入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</si>
  <si>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</si>
  <si>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</si>
  <si>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</si>
  <si>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</si>
  <si>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>-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</si>
  <si>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</si>
  <si>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</si>
  <si>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</si>
  <si>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</si>
  <si>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</si>
  <si>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</si>
  <si>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</si>
  <si>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</si>
  <si>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</si>
  <si>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</si>
  <si>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</si>
  <si>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肃南县2020年新增政府一般债券安排建议表</t>
  </si>
  <si>
    <t>序号</t>
  </si>
  <si>
    <t>项目名称</t>
  </si>
  <si>
    <t>项目单位</t>
  </si>
  <si>
    <t>安排资金</t>
  </si>
  <si>
    <t>支出功能科目</t>
  </si>
  <si>
    <t>支出经济分类科目</t>
  </si>
  <si>
    <t>大河乡五小工程建设项目</t>
  </si>
  <si>
    <t>大河乡人民政府</t>
  </si>
  <si>
    <t>2010399-其他政府办公厅（室）及相关机构事务支出</t>
  </si>
  <si>
    <t>310-资本性支出</t>
  </si>
  <si>
    <t>祁丰乡文殊沟集镇供暖管网改造提升工程</t>
  </si>
  <si>
    <t>祁丰乡人民政府</t>
  </si>
  <si>
    <t>“雪亮工程”二期项目</t>
  </si>
  <si>
    <t xml:space="preserve">政法委 </t>
  </si>
  <si>
    <t>2040299-其他公安支出</t>
  </si>
  <si>
    <t>乡村旅游设施建设项目</t>
  </si>
  <si>
    <t>明花乡人民政府</t>
  </si>
  <si>
    <t>2070199-其他文化和旅游支出</t>
  </si>
  <si>
    <t>马蹄卫生院公寓楼</t>
  </si>
  <si>
    <t>卫健委</t>
  </si>
  <si>
    <t>2100302-乡镇卫生院</t>
  </si>
  <si>
    <t>肃南县祁连山黑河流域山水林田湖草生态保护修复项目</t>
  </si>
  <si>
    <t>自然资源局、水务局</t>
  </si>
  <si>
    <t>2110401-生态保护</t>
  </si>
  <si>
    <t>国家公园试点项目</t>
  </si>
  <si>
    <t>发改委</t>
  </si>
  <si>
    <t>乡村道路养护资金</t>
  </si>
  <si>
    <t>交通局</t>
  </si>
  <si>
    <t>2140106-公路养护</t>
  </si>
  <si>
    <t>小    计</t>
  </si>
  <si>
    <t>肃南县2020年新增政府专项债券安排建议表</t>
  </si>
  <si>
    <t>祁青工业园区标准化垃圾填埋厂建设项目</t>
  </si>
  <si>
    <t>祁青工业园区</t>
  </si>
  <si>
    <t>2290402-其他地方自行试点项目收益专项债券收入安排的支出</t>
  </si>
  <si>
    <t>祁青工业园区污水处理厂项目</t>
  </si>
  <si>
    <t>肃南县幼儿园（裕昌校区）建设项目</t>
  </si>
  <si>
    <t>教育局</t>
  </si>
  <si>
    <t>309-资本性支出（基本建设）</t>
  </si>
  <si>
    <t>肃南县祁连山自然博物馆（科普教育基地）建设项目</t>
  </si>
  <si>
    <t>自然资源局</t>
  </si>
  <si>
    <t>2290403-其他地方自行试点项目收益专项债券收入安排的支出</t>
  </si>
  <si>
    <t>中华裕固风情苑自驾游、房车露营基地及休闲度假产业开发建设项目</t>
  </si>
  <si>
    <t>文旅局</t>
  </si>
  <si>
    <t>2290404-其他地方自行试点项目收益专项债券收入安排的支出</t>
  </si>
  <si>
    <t>肃南裕固自治县少数民族传统项目综合体育馆</t>
  </si>
  <si>
    <t>体育运动中心</t>
  </si>
  <si>
    <t>2290405-其他地方自行试点项目收益专项债券收入安排的支出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</si>
</sst>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_ * #,##0_ ;_ * \-#,##0_ ;_ * &quot;-&quot;??_ ;_ @_ "/>
  </numFmts>
  <fonts count="41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24"/>
      <name val="方正小标宋简体"/>
      <charset val="134"/>
    </font>
    <font>
      <sz val="12"/>
      <name val="新宋体"/>
      <charset val="134"/>
    </font>
    <font>
      <sz val="10"/>
      <name val="黑体"/>
      <charset val="134"/>
    </font>
    <font>
      <sz val="12"/>
      <color indexed="8"/>
      <name val="新宋体"/>
      <charset val="134"/>
    </font>
    <font>
      <b/>
      <sz val="12"/>
      <name val="新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3"/>
      <name val="宋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b/>
      <sz val="12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0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9" borderId="8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1" xfId="0" applyNumberFormat="1" applyFill="1" applyBorder="1" applyAlignment="1"/>
    <xf numFmtId="49" fontId="0" fillId="0" borderId="1" xfId="0" applyNumberForma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2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0" fillId="0" borderId="2" xfId="54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5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177" fontId="13" fillId="0" borderId="2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vertical="center"/>
      <protection locked="0"/>
    </xf>
    <xf numFmtId="3" fontId="0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1" fontId="0" fillId="0" borderId="2" xfId="0" applyNumberFormat="1" applyFont="1" applyFill="1" applyBorder="1" applyAlignment="1" applyProtection="1">
      <alignment vertical="center" wrapText="1"/>
      <protection locked="0"/>
    </xf>
    <xf numFmtId="1" fontId="0" fillId="0" borderId="2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>
      <alignment horizontal="right" vertical="center"/>
    </xf>
    <xf numFmtId="0" fontId="0" fillId="0" borderId="0" xfId="0" applyFont="1" applyFill="1" applyAlignment="1" applyProtection="1">
      <alignment horizontal="right" vertical="center"/>
      <protection locked="0"/>
    </xf>
    <xf numFmtId="177" fontId="0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left" vertical="center"/>
    </xf>
    <xf numFmtId="3" fontId="17" fillId="0" borderId="2" xfId="0" applyNumberFormat="1" applyFont="1" applyFill="1" applyBorder="1" applyAlignment="1" applyProtection="1">
      <alignment horizontal="right" vertical="center"/>
    </xf>
    <xf numFmtId="179" fontId="0" fillId="0" borderId="2" xfId="8" applyNumberFormat="1" applyFont="1" applyFill="1" applyBorder="1" applyAlignment="1" applyProtection="1">
      <alignment horizontal="right" vertical="center"/>
      <protection locked="0"/>
    </xf>
    <xf numFmtId="179" fontId="18" fillId="0" borderId="2" xfId="8" applyNumberFormat="1" applyFont="1" applyFill="1" applyBorder="1" applyAlignment="1" applyProtection="1">
      <alignment horizontal="left" vertical="center"/>
      <protection locked="0"/>
    </xf>
    <xf numFmtId="3" fontId="14" fillId="0" borderId="2" xfId="0" applyNumberFormat="1" applyFont="1" applyFill="1" applyBorder="1" applyAlignment="1" applyProtection="1">
      <alignment horizontal="right" vertical="center"/>
    </xf>
    <xf numFmtId="179" fontId="0" fillId="0" borderId="2" xfId="8" applyNumberFormat="1" applyFont="1" applyFill="1" applyBorder="1" applyAlignment="1" applyProtection="1">
      <alignment horizontal="right" vertical="center"/>
    </xf>
    <xf numFmtId="179" fontId="18" fillId="0" borderId="2" xfId="8" applyNumberFormat="1" applyFont="1" applyFill="1" applyBorder="1" applyAlignment="1" applyProtection="1">
      <alignment vertical="center"/>
      <protection locked="0"/>
    </xf>
    <xf numFmtId="179" fontId="13" fillId="0" borderId="2" xfId="8" applyNumberFormat="1" applyFont="1" applyFill="1" applyBorder="1" applyAlignment="1" applyProtection="1">
      <alignment horizontal="left" vertical="center"/>
      <protection locked="0"/>
    </xf>
    <xf numFmtId="0" fontId="14" fillId="0" borderId="2" xfId="0" applyNumberFormat="1" applyFont="1" applyFill="1" applyBorder="1" applyAlignment="1" applyProtection="1">
      <alignment horizontal="left" vertical="center"/>
    </xf>
    <xf numFmtId="179" fontId="0" fillId="0" borderId="2" xfId="8" applyNumberFormat="1" applyFont="1" applyFill="1" applyBorder="1" applyAlignment="1" applyProtection="1">
      <alignment horizontal="left" vertical="center"/>
      <protection locked="0"/>
    </xf>
    <xf numFmtId="179" fontId="0" fillId="0" borderId="2" xfId="8" applyNumberFormat="1" applyFont="1" applyFill="1" applyBorder="1" applyAlignment="1" applyProtection="1">
      <alignment vertical="center"/>
      <protection locked="0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right" vertical="center"/>
    </xf>
    <xf numFmtId="3" fontId="19" fillId="0" borderId="2" xfId="0" applyNumberFormat="1" applyFont="1" applyFill="1" applyBorder="1" applyAlignment="1" applyProtection="1">
      <alignment horizontal="left" vertical="center"/>
    </xf>
    <xf numFmtId="179" fontId="13" fillId="0" borderId="2" xfId="8" applyNumberFormat="1" applyFont="1" applyFill="1" applyBorder="1" applyAlignment="1" applyProtection="1">
      <alignment horizontal="distributed" vertical="center"/>
    </xf>
    <xf numFmtId="179" fontId="13" fillId="0" borderId="2" xfId="8" applyNumberFormat="1" applyFont="1" applyFill="1" applyBorder="1" applyAlignment="1" applyProtection="1">
      <alignment horizontal="center" vertical="center"/>
      <protection locked="0"/>
    </xf>
    <xf numFmtId="179" fontId="13" fillId="0" borderId="2" xfId="8" applyNumberFormat="1" applyFont="1" applyFill="1" applyBorder="1" applyAlignment="1" applyProtection="1">
      <alignment horizontal="right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2_2014年预算收支表（公共财政预算）" xfId="52"/>
    <cellStyle name="常规 37_Sheet3" xfId="53"/>
    <cellStyle name="常规_4-1 地方政府性债务审计情况统计表（表1-表6）-会后修改216" xfId="54"/>
    <cellStyle name="千位分隔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&#39044;&#31639;&#31185;&#36164;&#26009;\2006&#24180;&#39044;&#31639;\&#26412;&#32423;&#39044;&#31639;\&#24180;&#32456;&#32467;&#31639;&#34920;(&#23450;&#3129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1439;&#24066;&#36164;&#26009;\WIN98\Desktop\&#25105;&#30340;&#20844;&#25991;&#21253;\My%20Documents\&#26092;&#26376;&#25253;(9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\2017&#24180;&#39044;&#31639;\2017&#24180;&#25910;&#25903;&#39044;&#31639;&#26126;&#32454;(&#23450;&#3129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\2017&#24180;&#39044;&#31639;\&#36130;&#25919;&#20379;&#20859;&#20154;&#21592;&#36164;&#26009;\&#21439;&#30452;&#21333;&#20301;&#20379;&#20859;&#20154;&#21592;&#25968;&#25454;\&#30044;&#29287;&#31449;&#29992;&#34920;&#26684;&#24405;&#208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30;&#25919;&#20379;&#20859;&#20154;&#21592;&#36164;&#26009;\&#21439;&#30452;&#21333;&#20301;&#20379;&#20859;&#20154;&#21592;&#25968;&#25454;\&#30044;&#29287;&#31449;&#29992;&#34920;&#26684;&#24405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F\2020&#24180;\2020&#24180;&#39044;&#31639;\2020&#24180;&#39044;&#31639;&#33609;&#26696;\&#20154;&#22823;\&#20851;&#20110;&#33258;&#27835;&#21439;2019&#24180;&#36130;&#25919;&#25910;&#25903;&#39044;&#31639;&#25191;&#34892;&#24773;&#20917;&#21644;2020&#24180;&#39044;&#31639;&#65288;&#33609;&#26696;&#65289;&#30340;&#25253;&#21578;&#65288;9&#31295;-&#35752;&#35770;&#31295;8&#26376;14&#2608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汇总表 (简表)"/>
      <sheetName val="汇总表 (简表) (2)"/>
      <sheetName val="汇总"/>
      <sheetName val="人员经费表"/>
      <sheetName val="公用经费表"/>
      <sheetName val="附表"/>
      <sheetName val="科室小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第一部分"/>
      <sheetName val="收入总表 "/>
      <sheetName val="大口径表"/>
      <sheetName val="政府性基金平衡"/>
      <sheetName val="第二部分"/>
      <sheetName val="地方收入"/>
      <sheetName val="一般平衡"/>
      <sheetName val="支出明细表"/>
      <sheetName val="来源表"/>
      <sheetName val="提前下达明细"/>
      <sheetName val="第三部分 "/>
      <sheetName val="支出明细表 (备份)"/>
      <sheetName val="空挂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第一部分"/>
      <sheetName val="2019年一般公共预算收入表"/>
      <sheetName val="2019年支出执行情况表"/>
      <sheetName val="2019年收支平衡表"/>
      <sheetName val="2019年基金预算收支表"/>
      <sheetName val="2019年社会保险基金决算收支表"/>
      <sheetName val="2019年国有资本经营预算收支表"/>
      <sheetName val="2019年地方政府债务限额余额决算表"/>
      <sheetName val="2019年一般公共预算“三公”经费、会议费、培训费"/>
      <sheetName val="第二部分"/>
      <sheetName val="2020年一般公共预算收入表"/>
      <sheetName val="2020年本级一般公共预算支出预算表"/>
      <sheetName val="2020年本级一般公共预算基本支出预算表"/>
      <sheetName val="2020年收支平衡表"/>
      <sheetName val="2020年收支平衡表 (不含专项）"/>
      <sheetName val="一般公共预算“三公”经费会议费培训费支出安排汇总表"/>
      <sheetName val="2020年政府性基金预算收支平衡预计表"/>
      <sheetName val="2020年社会保险基金预算总表"/>
      <sheetName val="2020年国有资本经营预算收支总表 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showGridLines="0" showZeros="0" zoomScale="93" zoomScaleNormal="93" workbookViewId="0">
      <pane ySplit="4" topLeftCell="A62" activePane="bottomLeft" state="frozen"/>
      <selection/>
      <selection pane="bottomLeft" activeCell="A96" sqref="A96"/>
    </sheetView>
  </sheetViews>
  <sheetFormatPr defaultColWidth="9" defaultRowHeight="14.25" outlineLevelCol="5"/>
  <cols>
    <col min="1" max="1" width="49.8666666666667" style="38" customWidth="1"/>
    <col min="2" max="2" width="15.125" style="38" customWidth="1"/>
    <col min="3" max="3" width="14.5" style="38" customWidth="1"/>
    <col min="4" max="4" width="28.8916666666667" style="38" customWidth="1"/>
    <col min="5" max="5" width="15.4583333333333" style="38" customWidth="1"/>
    <col min="6" max="6" width="14.625" style="38" customWidth="1"/>
    <col min="7" max="7" width="10.375" style="38" customWidth="1"/>
    <col min="8" max="16384" width="9" style="38"/>
  </cols>
  <sheetData>
    <row r="1" s="42" customFormat="1" ht="22.5" spans="1:6">
      <c r="A1" s="41" t="s">
        <v>0</v>
      </c>
      <c r="B1" s="41"/>
      <c r="C1" s="41"/>
      <c r="D1" s="41"/>
      <c r="E1" s="41"/>
      <c r="F1" s="41"/>
    </row>
    <row r="2" ht="15.95" customHeight="1" spans="1:6">
      <c r="A2" s="42"/>
      <c r="B2" s="42"/>
      <c r="F2" s="66" t="s">
        <v>1</v>
      </c>
    </row>
    <row r="3" s="65" customFormat="1" ht="21" customHeight="1" spans="1:6">
      <c r="A3" s="44" t="s">
        <v>2</v>
      </c>
      <c r="B3" s="44"/>
      <c r="C3" s="44"/>
      <c r="D3" s="44" t="s">
        <v>3</v>
      </c>
      <c r="E3" s="44"/>
      <c r="F3" s="44"/>
    </row>
    <row r="4" s="65" customFormat="1" ht="21" customHeight="1" spans="1:6">
      <c r="A4" s="44" t="s">
        <v>4</v>
      </c>
      <c r="B4" s="45" t="s">
        <v>5</v>
      </c>
      <c r="C4" s="44" t="s">
        <v>6</v>
      </c>
      <c r="D4" s="44" t="s">
        <v>4</v>
      </c>
      <c r="E4" s="45" t="s">
        <v>5</v>
      </c>
      <c r="F4" s="44" t="s">
        <v>6</v>
      </c>
    </row>
    <row r="5" ht="21" customHeight="1" spans="1:6">
      <c r="A5" s="67" t="s">
        <v>7</v>
      </c>
      <c r="B5" s="68">
        <v>25272</v>
      </c>
      <c r="C5" s="69">
        <v>25540</v>
      </c>
      <c r="D5" s="70" t="s">
        <v>8</v>
      </c>
      <c r="E5" s="71">
        <v>144814</v>
      </c>
      <c r="F5" s="69">
        <v>135608</v>
      </c>
    </row>
    <row r="6" ht="21" customHeight="1" spans="1:6">
      <c r="A6" s="67" t="s">
        <v>9</v>
      </c>
      <c r="B6" s="68">
        <f>B7+B12+B53</f>
        <v>114426</v>
      </c>
      <c r="C6" s="72">
        <f>C7+C12+C53</f>
        <v>109895</v>
      </c>
      <c r="D6" s="73" t="s">
        <v>10</v>
      </c>
      <c r="E6" s="69">
        <f>SUM(E7)</f>
        <v>7366</v>
      </c>
      <c r="F6" s="69">
        <f>SUM(F7)</f>
        <v>6127</v>
      </c>
    </row>
    <row r="7" s="65" customFormat="1" ht="21" customHeight="1" spans="1:6">
      <c r="A7" s="67" t="s">
        <v>11</v>
      </c>
      <c r="B7" s="68">
        <f>SUM(B8:B11)</f>
        <v>1207</v>
      </c>
      <c r="C7" s="72">
        <f>C8+C9+C10+C11</f>
        <v>1207</v>
      </c>
      <c r="D7" s="74" t="s">
        <v>12</v>
      </c>
      <c r="E7" s="69">
        <f>SUM(E8:E9)</f>
        <v>7366</v>
      </c>
      <c r="F7" s="69">
        <f>SUM(F8:F9)</f>
        <v>6127</v>
      </c>
    </row>
    <row r="8" s="65" customFormat="1" ht="21" customHeight="1" spans="1:6">
      <c r="A8" s="75" t="s">
        <v>13</v>
      </c>
      <c r="B8" s="71">
        <v>333</v>
      </c>
      <c r="C8" s="71">
        <v>333</v>
      </c>
      <c r="D8" s="76" t="s">
        <v>14</v>
      </c>
      <c r="E8" s="69"/>
      <c r="F8" s="69"/>
    </row>
    <row r="9" s="65" customFormat="1" ht="21" customHeight="1" spans="1:6">
      <c r="A9" s="75" t="s">
        <v>15</v>
      </c>
      <c r="B9" s="71">
        <v>247</v>
      </c>
      <c r="C9" s="71">
        <v>247</v>
      </c>
      <c r="D9" s="76" t="s">
        <v>16</v>
      </c>
      <c r="E9" s="69">
        <v>7366</v>
      </c>
      <c r="F9" s="69">
        <v>6127</v>
      </c>
    </row>
    <row r="10" s="65" customFormat="1" ht="21" customHeight="1" spans="1:6">
      <c r="A10" s="75" t="s">
        <v>17</v>
      </c>
      <c r="B10" s="71">
        <v>10</v>
      </c>
      <c r="C10" s="71">
        <v>10</v>
      </c>
      <c r="D10" s="76"/>
      <c r="E10" s="69"/>
      <c r="F10" s="69"/>
    </row>
    <row r="11" s="65" customFormat="1" ht="21" customHeight="1" spans="1:6">
      <c r="A11" s="75" t="s">
        <v>18</v>
      </c>
      <c r="B11" s="71">
        <v>617</v>
      </c>
      <c r="C11" s="71">
        <v>617</v>
      </c>
      <c r="D11" s="76" t="s">
        <v>19</v>
      </c>
      <c r="E11" s="69"/>
      <c r="F11" s="69"/>
    </row>
    <row r="12" s="65" customFormat="1" ht="21" customHeight="1" spans="1:6">
      <c r="A12" s="67" t="s">
        <v>20</v>
      </c>
      <c r="B12" s="68">
        <f>SUM(B13:B52)</f>
        <v>96050</v>
      </c>
      <c r="C12" s="69">
        <f>C14+C15+C16+C17+C18+C19+C26+C27+C29+C31+C35+C36+C38+C39+C40+C41+C43+C44+C49</f>
        <v>107888</v>
      </c>
      <c r="D12" s="76" t="s">
        <v>19</v>
      </c>
      <c r="E12" s="69"/>
      <c r="F12" s="69"/>
    </row>
    <row r="13" s="65" customFormat="1" ht="21" customHeight="1" spans="1:6">
      <c r="A13" s="75" t="s">
        <v>21</v>
      </c>
      <c r="B13" s="68">
        <v>0</v>
      </c>
      <c r="C13" s="69"/>
      <c r="D13" s="76"/>
      <c r="E13" s="69"/>
      <c r="F13" s="69"/>
    </row>
    <row r="14" s="65" customFormat="1" ht="21" customHeight="1" spans="1:6">
      <c r="A14" s="75" t="s">
        <v>22</v>
      </c>
      <c r="B14" s="71">
        <v>10605</v>
      </c>
      <c r="C14" s="69">
        <v>10605</v>
      </c>
      <c r="D14" s="76"/>
      <c r="E14" s="69"/>
      <c r="F14" s="69"/>
    </row>
    <row r="15" s="65" customFormat="1" ht="21" customHeight="1" spans="1:6">
      <c r="A15" s="75" t="s">
        <v>23</v>
      </c>
      <c r="B15" s="71">
        <v>5581</v>
      </c>
      <c r="C15" s="72">
        <v>4286</v>
      </c>
      <c r="D15" s="76" t="s">
        <v>19</v>
      </c>
      <c r="E15" s="69"/>
      <c r="F15" s="69"/>
    </row>
    <row r="16" s="65" customFormat="1" ht="21" customHeight="1" spans="1:6">
      <c r="A16" s="75" t="s">
        <v>24</v>
      </c>
      <c r="B16" s="71">
        <v>5352</v>
      </c>
      <c r="C16" s="69">
        <v>813</v>
      </c>
      <c r="D16" s="76"/>
      <c r="E16" s="69"/>
      <c r="F16" s="69"/>
    </row>
    <row r="17" s="65" customFormat="1" ht="21" customHeight="1" spans="1:6">
      <c r="A17" s="75" t="s">
        <v>25</v>
      </c>
      <c r="B17" s="71">
        <v>22</v>
      </c>
      <c r="C17" s="69"/>
      <c r="D17" s="76"/>
      <c r="E17" s="69"/>
      <c r="F17" s="69"/>
    </row>
    <row r="18" s="65" customFormat="1" ht="21" customHeight="1" spans="1:6">
      <c r="A18" s="75" t="s">
        <v>26</v>
      </c>
      <c r="B18" s="68">
        <v>573</v>
      </c>
      <c r="C18" s="69">
        <v>573</v>
      </c>
      <c r="D18" s="76"/>
      <c r="E18" s="69"/>
      <c r="F18" s="69"/>
    </row>
    <row r="19" s="65" customFormat="1" ht="21" customHeight="1" spans="1:6">
      <c r="A19" s="75" t="s">
        <v>27</v>
      </c>
      <c r="B19" s="68">
        <v>0</v>
      </c>
      <c r="C19" s="69">
        <v>106</v>
      </c>
      <c r="D19" s="76"/>
      <c r="E19" s="69"/>
      <c r="F19" s="69"/>
    </row>
    <row r="20" s="65" customFormat="1" ht="21" customHeight="1" spans="1:6">
      <c r="A20" s="75" t="s">
        <v>28</v>
      </c>
      <c r="B20" s="71">
        <v>0</v>
      </c>
      <c r="C20" s="69"/>
      <c r="D20" s="76"/>
      <c r="E20" s="69"/>
      <c r="F20" s="69"/>
    </row>
    <row r="21" s="65" customFormat="1" ht="21" customHeight="1" spans="1:6">
      <c r="A21" s="75" t="s">
        <v>29</v>
      </c>
      <c r="B21" s="71">
        <v>0</v>
      </c>
      <c r="C21" s="69"/>
      <c r="D21" s="76"/>
      <c r="E21" s="69"/>
      <c r="F21" s="69"/>
    </row>
    <row r="22" s="65" customFormat="1" ht="21" customHeight="1" spans="1:6">
      <c r="A22" s="75" t="s">
        <v>30</v>
      </c>
      <c r="B22" s="71">
        <v>0</v>
      </c>
      <c r="C22" s="69"/>
      <c r="D22" s="76"/>
      <c r="E22" s="69"/>
      <c r="F22" s="69"/>
    </row>
    <row r="23" s="65" customFormat="1" ht="21" customHeight="1" spans="1:6">
      <c r="A23" s="75" t="s">
        <v>31</v>
      </c>
      <c r="B23" s="71">
        <v>0</v>
      </c>
      <c r="C23" s="69"/>
      <c r="D23" s="76"/>
      <c r="E23" s="69"/>
      <c r="F23" s="69"/>
    </row>
    <row r="24" s="65" customFormat="1" ht="21" customHeight="1" spans="1:6">
      <c r="A24" s="75" t="s">
        <v>32</v>
      </c>
      <c r="B24" s="68">
        <v>0</v>
      </c>
      <c r="C24" s="69"/>
      <c r="D24" s="76"/>
      <c r="E24" s="69"/>
      <c r="F24" s="69"/>
    </row>
    <row r="25" s="65" customFormat="1" ht="21" customHeight="1" spans="1:6">
      <c r="A25" s="75" t="s">
        <v>33</v>
      </c>
      <c r="B25" s="68">
        <v>0</v>
      </c>
      <c r="C25" s="69"/>
      <c r="D25" s="76"/>
      <c r="E25" s="69"/>
      <c r="F25" s="69"/>
    </row>
    <row r="26" s="65" customFormat="1" ht="21" customHeight="1" spans="1:6">
      <c r="A26" s="75" t="s">
        <v>34</v>
      </c>
      <c r="B26" s="71">
        <v>12743</v>
      </c>
      <c r="C26" s="69">
        <v>6062</v>
      </c>
      <c r="D26" s="76"/>
      <c r="E26" s="69"/>
      <c r="F26" s="69"/>
    </row>
    <row r="27" s="65" customFormat="1" ht="21" customHeight="1" spans="1:6">
      <c r="A27" s="75" t="s">
        <v>35</v>
      </c>
      <c r="B27" s="71">
        <v>12164</v>
      </c>
      <c r="C27" s="69">
        <v>12543</v>
      </c>
      <c r="D27" s="77"/>
      <c r="E27" s="69"/>
      <c r="F27" s="69"/>
    </row>
    <row r="28" s="65" customFormat="1" ht="21" customHeight="1" spans="1:6">
      <c r="A28" s="75" t="s">
        <v>36</v>
      </c>
      <c r="B28" s="71">
        <v>0</v>
      </c>
      <c r="C28" s="69"/>
      <c r="D28" s="77"/>
      <c r="E28" s="69"/>
      <c r="F28" s="69"/>
    </row>
    <row r="29" s="65" customFormat="1" ht="21" customHeight="1" spans="1:6">
      <c r="A29" s="75" t="s">
        <v>37</v>
      </c>
      <c r="B29" s="71">
        <v>11765</v>
      </c>
      <c r="C29" s="69">
        <v>11400</v>
      </c>
      <c r="D29" s="77"/>
      <c r="E29" s="69"/>
      <c r="F29" s="69"/>
    </row>
    <row r="30" s="65" customFormat="1" ht="21" customHeight="1" spans="1:6">
      <c r="A30" s="75" t="s">
        <v>38</v>
      </c>
      <c r="B30" s="68">
        <v>0</v>
      </c>
      <c r="C30" s="69"/>
      <c r="D30" s="77"/>
      <c r="E30" s="69"/>
      <c r="F30" s="69"/>
    </row>
    <row r="31" s="65" customFormat="1" ht="21" customHeight="1" spans="1:6">
      <c r="A31" s="75" t="s">
        <v>39</v>
      </c>
      <c r="B31" s="68">
        <v>3912</v>
      </c>
      <c r="C31" s="69"/>
      <c r="D31" s="77"/>
      <c r="E31" s="69"/>
      <c r="F31" s="69"/>
    </row>
    <row r="32" s="65" customFormat="1" ht="21" customHeight="1" spans="1:6">
      <c r="A32" s="75" t="s">
        <v>40</v>
      </c>
      <c r="B32" s="71">
        <v>20</v>
      </c>
      <c r="C32" s="69"/>
      <c r="D32" s="77"/>
      <c r="E32" s="69"/>
      <c r="F32" s="69"/>
    </row>
    <row r="33" s="65" customFormat="1" ht="21" customHeight="1" spans="1:6">
      <c r="A33" s="75" t="s">
        <v>41</v>
      </c>
      <c r="B33" s="71">
        <v>0</v>
      </c>
      <c r="C33" s="69"/>
      <c r="D33" s="77"/>
      <c r="E33" s="69"/>
      <c r="F33" s="69"/>
    </row>
    <row r="34" s="65" customFormat="1" ht="21" customHeight="1" spans="1:6">
      <c r="A34" s="75" t="s">
        <v>42</v>
      </c>
      <c r="B34" s="71">
        <v>0</v>
      </c>
      <c r="C34" s="69"/>
      <c r="D34" s="77"/>
      <c r="E34" s="69"/>
      <c r="F34" s="69"/>
    </row>
    <row r="35" s="65" customFormat="1" ht="21" customHeight="1" spans="1:6">
      <c r="A35" s="75" t="s">
        <v>43</v>
      </c>
      <c r="B35" s="71">
        <v>325</v>
      </c>
      <c r="C35" s="69">
        <v>258</v>
      </c>
      <c r="D35" s="77"/>
      <c r="E35" s="69"/>
      <c r="F35" s="69"/>
    </row>
    <row r="36" s="65" customFormat="1" ht="21" customHeight="1" spans="1:6">
      <c r="A36" s="75" t="s">
        <v>44</v>
      </c>
      <c r="B36" s="68">
        <v>1771</v>
      </c>
      <c r="C36" s="69">
        <v>1709</v>
      </c>
      <c r="D36" s="75" t="s">
        <v>19</v>
      </c>
      <c r="E36" s="75"/>
      <c r="F36" s="75"/>
    </row>
    <row r="37" s="65" customFormat="1" ht="21" customHeight="1" spans="1:6">
      <c r="A37" s="75" t="s">
        <v>45</v>
      </c>
      <c r="B37" s="68">
        <v>0</v>
      </c>
      <c r="C37" s="75"/>
      <c r="D37" s="75"/>
      <c r="E37" s="75"/>
      <c r="F37" s="75"/>
    </row>
    <row r="38" s="65" customFormat="1" ht="21" customHeight="1" spans="1:6">
      <c r="A38" s="75" t="s">
        <v>46</v>
      </c>
      <c r="B38" s="71">
        <v>456</v>
      </c>
      <c r="C38" s="69">
        <v>379</v>
      </c>
      <c r="D38" s="75"/>
      <c r="E38" s="75"/>
      <c r="F38" s="75"/>
    </row>
    <row r="39" s="65" customFormat="1" ht="21" customHeight="1" spans="1:6">
      <c r="A39" s="75" t="s">
        <v>47</v>
      </c>
      <c r="B39" s="71">
        <v>5157</v>
      </c>
      <c r="C39" s="69">
        <v>3221</v>
      </c>
      <c r="D39" s="75"/>
      <c r="E39" s="75"/>
      <c r="F39" s="75"/>
    </row>
    <row r="40" s="65" customFormat="1" ht="21" customHeight="1" spans="1:6">
      <c r="A40" s="75" t="s">
        <v>48</v>
      </c>
      <c r="B40" s="71">
        <v>2095</v>
      </c>
      <c r="C40" s="69">
        <v>821</v>
      </c>
      <c r="D40" s="75"/>
      <c r="E40" s="75"/>
      <c r="F40" s="75"/>
    </row>
    <row r="41" s="65" customFormat="1" ht="21" customHeight="1" spans="1:6">
      <c r="A41" s="75" t="s">
        <v>49</v>
      </c>
      <c r="B41" s="71">
        <v>785</v>
      </c>
      <c r="C41" s="69">
        <v>213</v>
      </c>
      <c r="D41" s="75"/>
      <c r="E41" s="75"/>
      <c r="F41" s="75"/>
    </row>
    <row r="42" s="65" customFormat="1" ht="21" customHeight="1" spans="1:6">
      <c r="A42" s="75" t="s">
        <v>50</v>
      </c>
      <c r="B42" s="68">
        <v>0</v>
      </c>
      <c r="C42" s="69"/>
      <c r="D42" s="75"/>
      <c r="E42" s="75"/>
      <c r="F42" s="75"/>
    </row>
    <row r="43" s="65" customFormat="1" ht="21" customHeight="1" spans="1:6">
      <c r="A43" s="75" t="s">
        <v>51</v>
      </c>
      <c r="B43" s="68">
        <v>20631</v>
      </c>
      <c r="C43" s="69">
        <v>22617</v>
      </c>
      <c r="D43" s="75"/>
      <c r="E43" s="75"/>
      <c r="F43" s="75"/>
    </row>
    <row r="44" s="65" customFormat="1" ht="21" customHeight="1" spans="1:6">
      <c r="A44" s="75" t="s">
        <v>52</v>
      </c>
      <c r="B44" s="71">
        <v>1699</v>
      </c>
      <c r="C44" s="69">
        <v>32264</v>
      </c>
      <c r="D44" s="75"/>
      <c r="E44" s="75"/>
      <c r="F44" s="75"/>
    </row>
    <row r="45" s="65" customFormat="1" ht="21" customHeight="1" spans="1:6">
      <c r="A45" s="75" t="s">
        <v>53</v>
      </c>
      <c r="B45" s="71">
        <v>0</v>
      </c>
      <c r="C45" s="69"/>
      <c r="D45" s="75"/>
      <c r="E45" s="75"/>
      <c r="F45" s="75"/>
    </row>
    <row r="46" s="65" customFormat="1" ht="21" customHeight="1" spans="1:6">
      <c r="A46" s="75" t="s">
        <v>54</v>
      </c>
      <c r="B46" s="71">
        <v>0</v>
      </c>
      <c r="C46" s="69"/>
      <c r="D46" s="75"/>
      <c r="E46" s="75"/>
      <c r="F46" s="75"/>
    </row>
    <row r="47" s="65" customFormat="1" ht="21" customHeight="1" spans="1:6">
      <c r="A47" s="75" t="s">
        <v>55</v>
      </c>
      <c r="B47" s="71">
        <v>0</v>
      </c>
      <c r="C47" s="75"/>
      <c r="D47" s="75"/>
      <c r="E47" s="75"/>
      <c r="F47" s="75"/>
    </row>
    <row r="48" s="65" customFormat="1" ht="21" customHeight="1" spans="1:6">
      <c r="A48" s="75" t="s">
        <v>56</v>
      </c>
      <c r="B48" s="68">
        <v>0</v>
      </c>
      <c r="C48" s="75"/>
      <c r="D48" s="75"/>
      <c r="E48" s="75"/>
      <c r="F48" s="75"/>
    </row>
    <row r="49" s="65" customFormat="1" ht="21" customHeight="1" spans="1:6">
      <c r="A49" s="75" t="s">
        <v>57</v>
      </c>
      <c r="B49" s="68">
        <v>152</v>
      </c>
      <c r="C49" s="69">
        <v>18</v>
      </c>
      <c r="D49" s="75"/>
      <c r="E49" s="75"/>
      <c r="F49" s="75"/>
    </row>
    <row r="50" s="65" customFormat="1" ht="21" customHeight="1" spans="1:6">
      <c r="A50" s="75" t="s">
        <v>58</v>
      </c>
      <c r="B50" s="71">
        <v>0</v>
      </c>
      <c r="C50" s="75"/>
      <c r="D50" s="75"/>
      <c r="E50" s="75"/>
      <c r="F50" s="75"/>
    </row>
    <row r="51" s="65" customFormat="1" ht="21" customHeight="1" spans="1:6">
      <c r="A51" s="75" t="s">
        <v>59</v>
      </c>
      <c r="B51" s="71">
        <v>215</v>
      </c>
      <c r="C51" s="75"/>
      <c r="D51" s="75"/>
      <c r="E51" s="75"/>
      <c r="F51" s="75"/>
    </row>
    <row r="52" s="65" customFormat="1" ht="21" customHeight="1" spans="1:6">
      <c r="A52" s="75" t="s">
        <v>60</v>
      </c>
      <c r="B52" s="71">
        <v>27</v>
      </c>
      <c r="C52" s="75"/>
      <c r="D52" s="75"/>
      <c r="E52" s="75"/>
      <c r="F52" s="75"/>
    </row>
    <row r="53" s="65" customFormat="1" ht="21" customHeight="1" spans="1:6">
      <c r="A53" s="78" t="s">
        <v>61</v>
      </c>
      <c r="B53" s="71">
        <v>17169</v>
      </c>
      <c r="C53" s="71">
        <v>800</v>
      </c>
      <c r="D53" s="75"/>
      <c r="E53" s="75"/>
      <c r="F53" s="75"/>
    </row>
    <row r="54" s="65" customFormat="1" ht="21" customHeight="1" spans="1:6">
      <c r="A54" s="78" t="s">
        <v>62</v>
      </c>
      <c r="B54" s="71">
        <f>SUM(B55:B58)</f>
        <v>0</v>
      </c>
      <c r="C54" s="75"/>
      <c r="D54" s="75"/>
      <c r="E54" s="75"/>
      <c r="F54" s="75"/>
    </row>
    <row r="55" s="65" customFormat="1" ht="21" customHeight="1" spans="1:6">
      <c r="A55" s="75" t="s">
        <v>63</v>
      </c>
      <c r="B55" s="71">
        <v>0</v>
      </c>
      <c r="C55" s="75"/>
      <c r="D55" s="75"/>
      <c r="E55" s="75"/>
      <c r="F55" s="75"/>
    </row>
    <row r="56" s="65" customFormat="1" ht="21" customHeight="1" spans="1:6">
      <c r="A56" s="75" t="s">
        <v>64</v>
      </c>
      <c r="B56" s="71">
        <v>0</v>
      </c>
      <c r="C56" s="75"/>
      <c r="D56" s="75"/>
      <c r="E56" s="75"/>
      <c r="F56" s="75"/>
    </row>
    <row r="57" s="65" customFormat="1" ht="21" customHeight="1" spans="1:6">
      <c r="A57" s="75" t="s">
        <v>65</v>
      </c>
      <c r="B57" s="71">
        <v>0</v>
      </c>
      <c r="C57" s="75"/>
      <c r="D57" s="75"/>
      <c r="E57" s="75"/>
      <c r="F57" s="75"/>
    </row>
    <row r="58" s="65" customFormat="1" ht="21" customHeight="1" spans="1:6">
      <c r="A58" s="75" t="s">
        <v>66</v>
      </c>
      <c r="B58" s="71">
        <v>0</v>
      </c>
      <c r="C58" s="75"/>
      <c r="D58" s="75"/>
      <c r="E58" s="75"/>
      <c r="F58" s="75"/>
    </row>
    <row r="59" s="65" customFormat="1" ht="21" customHeight="1" spans="1:6">
      <c r="A59" s="78" t="s">
        <v>67</v>
      </c>
      <c r="B59" s="71">
        <v>0</v>
      </c>
      <c r="C59" s="75"/>
      <c r="D59" s="75"/>
      <c r="E59" s="75"/>
      <c r="F59" s="75"/>
    </row>
    <row r="60" s="65" customFormat="1" ht="21" customHeight="1" spans="1:6">
      <c r="A60" s="78" t="s">
        <v>68</v>
      </c>
      <c r="B60" s="71">
        <v>314</v>
      </c>
      <c r="C60" s="75"/>
      <c r="D60" s="75"/>
      <c r="E60" s="75"/>
      <c r="F60" s="75"/>
    </row>
    <row r="61" s="65" customFormat="1" ht="21" customHeight="1" spans="1:6">
      <c r="A61" s="78" t="s">
        <v>69</v>
      </c>
      <c r="B61" s="71">
        <f t="shared" ref="B61:F61" si="0">SUM(B62:B64)</f>
        <v>4507</v>
      </c>
      <c r="C61" s="75"/>
      <c r="D61" s="75" t="s">
        <v>70</v>
      </c>
      <c r="E61" s="75">
        <f t="shared" si="0"/>
        <v>0</v>
      </c>
      <c r="F61" s="75">
        <f t="shared" si="0"/>
        <v>0</v>
      </c>
    </row>
    <row r="62" s="65" customFormat="1" ht="21" customHeight="1" spans="1:6">
      <c r="A62" s="75" t="s">
        <v>71</v>
      </c>
      <c r="B62" s="71"/>
      <c r="C62" s="75"/>
      <c r="D62" s="75" t="s">
        <v>72</v>
      </c>
      <c r="E62" s="75"/>
      <c r="F62" s="75"/>
    </row>
    <row r="63" s="65" customFormat="1" ht="21" customHeight="1" spans="1:6">
      <c r="A63" s="75" t="s">
        <v>73</v>
      </c>
      <c r="B63" s="71"/>
      <c r="C63" s="75"/>
      <c r="D63" s="75" t="s">
        <v>74</v>
      </c>
      <c r="E63" s="75"/>
      <c r="F63" s="75"/>
    </row>
    <row r="64" s="65" customFormat="1" ht="21" customHeight="1" spans="1:6">
      <c r="A64" s="75" t="s">
        <v>75</v>
      </c>
      <c r="B64" s="71">
        <v>4507</v>
      </c>
      <c r="C64" s="75"/>
      <c r="D64" s="75" t="s">
        <v>76</v>
      </c>
      <c r="E64" s="75"/>
      <c r="F64" s="75"/>
    </row>
    <row r="65" s="65" customFormat="1" ht="21" customHeight="1" spans="1:6">
      <c r="A65" s="78" t="s">
        <v>77</v>
      </c>
      <c r="B65" s="71">
        <f>B66</f>
        <v>0</v>
      </c>
      <c r="C65" s="75"/>
      <c r="D65" s="75" t="s">
        <v>78</v>
      </c>
      <c r="E65" s="75"/>
      <c r="F65" s="75"/>
    </row>
    <row r="66" s="65" customFormat="1" ht="21" customHeight="1" spans="1:6">
      <c r="A66" s="78" t="s">
        <v>79</v>
      </c>
      <c r="B66" s="71">
        <f>B67</f>
        <v>0</v>
      </c>
      <c r="C66" s="75"/>
      <c r="D66" s="75" t="s">
        <v>80</v>
      </c>
      <c r="E66" s="75"/>
      <c r="F66" s="75"/>
    </row>
    <row r="67" s="65" customFormat="1" ht="21" customHeight="1" spans="1:6">
      <c r="A67" s="78" t="s">
        <v>81</v>
      </c>
      <c r="B67" s="71">
        <f>SUM(B68:B71)</f>
        <v>0</v>
      </c>
      <c r="C67" s="75"/>
      <c r="D67" s="75" t="s">
        <v>82</v>
      </c>
      <c r="E67" s="75"/>
      <c r="F67" s="75"/>
    </row>
    <row r="68" s="65" customFormat="1" ht="21" customHeight="1" spans="1:6">
      <c r="A68" s="75" t="s">
        <v>83</v>
      </c>
      <c r="B68" s="71">
        <v>0</v>
      </c>
      <c r="C68" s="75"/>
      <c r="D68" s="75" t="s">
        <v>84</v>
      </c>
      <c r="E68" s="75"/>
      <c r="F68" s="75"/>
    </row>
    <row r="69" s="65" customFormat="1" ht="21" customHeight="1" spans="1:6">
      <c r="A69" s="75" t="s">
        <v>85</v>
      </c>
      <c r="B69" s="71">
        <v>0</v>
      </c>
      <c r="C69" s="75"/>
      <c r="D69" s="75" t="s">
        <v>19</v>
      </c>
      <c r="E69" s="75"/>
      <c r="F69" s="75"/>
    </row>
    <row r="70" s="65" customFormat="1" ht="21" customHeight="1" spans="1:6">
      <c r="A70" s="75" t="s">
        <v>86</v>
      </c>
      <c r="B70" s="71">
        <v>0</v>
      </c>
      <c r="C70" s="75"/>
      <c r="D70" s="75" t="s">
        <v>19</v>
      </c>
      <c r="E70" s="75"/>
      <c r="F70" s="75"/>
    </row>
    <row r="71" s="65" customFormat="1" ht="21" customHeight="1" spans="1:6">
      <c r="A71" s="75" t="s">
        <v>87</v>
      </c>
      <c r="B71" s="71">
        <v>0</v>
      </c>
      <c r="C71" s="75"/>
      <c r="D71" s="75"/>
      <c r="E71" s="75"/>
      <c r="F71" s="75"/>
    </row>
    <row r="72" s="65" customFormat="1" ht="21" customHeight="1" spans="1:6">
      <c r="A72" s="78" t="s">
        <v>88</v>
      </c>
      <c r="B72" s="71">
        <f>B73</f>
        <v>5000</v>
      </c>
      <c r="C72" s="71">
        <f>C73</f>
        <v>5000</v>
      </c>
      <c r="D72" s="75"/>
      <c r="E72" s="75"/>
      <c r="F72" s="75"/>
    </row>
    <row r="73" ht="21" customHeight="1" spans="1:6">
      <c r="A73" s="75" t="s">
        <v>89</v>
      </c>
      <c r="B73" s="71">
        <f>SUM(B74:B77)</f>
        <v>5000</v>
      </c>
      <c r="C73" s="71">
        <f>SUM(C74:C77)</f>
        <v>5000</v>
      </c>
      <c r="D73" s="75"/>
      <c r="E73" s="75"/>
      <c r="F73" s="75"/>
    </row>
    <row r="74" ht="21" customHeight="1" spans="1:6">
      <c r="A74" s="75" t="s">
        <v>90</v>
      </c>
      <c r="B74" s="71">
        <v>5000</v>
      </c>
      <c r="C74" s="79">
        <v>5000</v>
      </c>
      <c r="D74" s="75"/>
      <c r="E74" s="75"/>
      <c r="F74" s="75"/>
    </row>
    <row r="75" ht="21" customHeight="1" spans="1:6">
      <c r="A75" s="75" t="s">
        <v>91</v>
      </c>
      <c r="B75" s="71"/>
      <c r="C75" s="75"/>
      <c r="D75" s="75"/>
      <c r="E75" s="75"/>
      <c r="F75" s="75"/>
    </row>
    <row r="76" ht="21" customHeight="1" spans="1:6">
      <c r="A76" s="75" t="s">
        <v>92</v>
      </c>
      <c r="B76" s="71">
        <v>0</v>
      </c>
      <c r="C76" s="75"/>
      <c r="D76" s="75"/>
      <c r="E76" s="75"/>
      <c r="F76" s="75"/>
    </row>
    <row r="77" ht="21" customHeight="1" spans="1:6">
      <c r="A77" s="75" t="s">
        <v>93</v>
      </c>
      <c r="B77" s="71">
        <v>0</v>
      </c>
      <c r="C77" s="75"/>
      <c r="D77" s="75"/>
      <c r="E77" s="75"/>
      <c r="F77" s="75"/>
    </row>
    <row r="78" ht="21" customHeight="1" spans="1:6">
      <c r="A78" s="78" t="s">
        <v>94</v>
      </c>
      <c r="B78" s="71"/>
      <c r="C78" s="75"/>
      <c r="D78" s="75"/>
      <c r="E78" s="75"/>
      <c r="F78" s="75"/>
    </row>
    <row r="79" ht="21" customHeight="1" spans="1:6">
      <c r="A79" s="78" t="s">
        <v>95</v>
      </c>
      <c r="B79" s="71">
        <v>0</v>
      </c>
      <c r="C79" s="75"/>
      <c r="D79" s="75"/>
      <c r="E79" s="75"/>
      <c r="F79" s="75"/>
    </row>
    <row r="80" ht="21" customHeight="1" spans="1:6">
      <c r="A80" s="78" t="s">
        <v>96</v>
      </c>
      <c r="B80" s="71">
        <v>0</v>
      </c>
      <c r="C80" s="75"/>
      <c r="D80" s="75"/>
      <c r="E80" s="75"/>
      <c r="F80" s="75"/>
    </row>
    <row r="81" ht="21" customHeight="1" spans="1:6">
      <c r="A81" s="78" t="s">
        <v>97</v>
      </c>
      <c r="B81" s="71">
        <v>3975</v>
      </c>
      <c r="C81" s="71">
        <v>1300</v>
      </c>
      <c r="D81" s="80" t="s">
        <v>98</v>
      </c>
      <c r="E81" s="71">
        <v>1314</v>
      </c>
      <c r="F81" s="75"/>
    </row>
    <row r="82" ht="21" customHeight="1" spans="1:6">
      <c r="A82" s="78" t="s">
        <v>99</v>
      </c>
      <c r="B82" s="71">
        <f>SUM(B83:B85)</f>
        <v>0</v>
      </c>
      <c r="C82" s="75"/>
      <c r="D82" s="75"/>
      <c r="E82" s="75"/>
      <c r="F82" s="75"/>
    </row>
    <row r="83" ht="21" customHeight="1" spans="1:6">
      <c r="A83" s="75" t="s">
        <v>100</v>
      </c>
      <c r="B83" s="71">
        <v>0</v>
      </c>
      <c r="C83" s="75"/>
      <c r="D83" s="75"/>
      <c r="E83" s="75"/>
      <c r="F83" s="75"/>
    </row>
    <row r="84" ht="21" customHeight="1" spans="1:6">
      <c r="A84" s="75" t="s">
        <v>101</v>
      </c>
      <c r="B84" s="71">
        <v>0</v>
      </c>
      <c r="C84" s="75"/>
      <c r="D84" s="75"/>
      <c r="E84" s="75"/>
      <c r="F84" s="75"/>
    </row>
    <row r="85" ht="21" customHeight="1" spans="1:6">
      <c r="A85" s="75" t="s">
        <v>102</v>
      </c>
      <c r="B85" s="71">
        <v>0</v>
      </c>
      <c r="C85" s="75"/>
      <c r="D85" s="75"/>
      <c r="E85" s="75"/>
      <c r="F85" s="75"/>
    </row>
    <row r="86" ht="21" customHeight="1" spans="1:6">
      <c r="A86" s="78" t="s">
        <v>103</v>
      </c>
      <c r="B86" s="71">
        <v>0</v>
      </c>
      <c r="C86" s="75"/>
      <c r="D86" s="75"/>
      <c r="E86" s="75"/>
      <c r="F86" s="75"/>
    </row>
    <row r="87" ht="21" customHeight="1" spans="1:6">
      <c r="A87" s="78" t="s">
        <v>104</v>
      </c>
      <c r="B87" s="71">
        <v>0</v>
      </c>
      <c r="C87" s="75"/>
      <c r="D87" s="75"/>
      <c r="E87" s="75"/>
      <c r="F87" s="75"/>
    </row>
    <row r="88" ht="21" customHeight="1" spans="1:6">
      <c r="A88" s="44" t="s">
        <v>105</v>
      </c>
      <c r="B88" s="81">
        <f>B5+B6+B54+B59+B60+B61+B65++B72+B78+B79+B80+B81+B82</f>
        <v>153494</v>
      </c>
      <c r="C88" s="81">
        <f>C5+C6+C54+C59+C60+C61+C65++C72+C78+C79+C80+C81+C82</f>
        <v>141735</v>
      </c>
      <c r="D88" s="82" t="s">
        <v>106</v>
      </c>
      <c r="E88" s="83">
        <f>E81+E6+E5</f>
        <v>153494</v>
      </c>
      <c r="F88" s="83">
        <f>F5++F6</f>
        <v>141735</v>
      </c>
    </row>
  </sheetData>
  <mergeCells count="3">
    <mergeCell ref="A1:F1"/>
    <mergeCell ref="A3:C3"/>
    <mergeCell ref="D3:F3"/>
  </mergeCells>
  <pageMargins left="0.708333333333333" right="0.550694444444444" top="0.747916666666667" bottom="0.661111111111111" header="0.314583333333333" footer="0.401388888888889"/>
  <pageSetup paperSize="9" scale="90" firstPageNumber="23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showGridLines="0" showZeros="0" workbookViewId="0">
      <pane ySplit="4" topLeftCell="A23" activePane="bottomLeft" state="frozen"/>
      <selection/>
      <selection pane="bottomLeft" activeCell="A5" sqref="$A5:$XFD26"/>
    </sheetView>
  </sheetViews>
  <sheetFormatPr defaultColWidth="9" defaultRowHeight="14.25"/>
  <cols>
    <col min="1" max="1" width="42.5" style="38" customWidth="1"/>
    <col min="2" max="2" width="13.25" style="38" customWidth="1"/>
    <col min="3" max="3" width="8.5" style="39" customWidth="1"/>
    <col min="4" max="4" width="13.75" style="38" customWidth="1"/>
    <col min="5" max="5" width="47.875" style="40" customWidth="1"/>
    <col min="6" max="6" width="9.125" style="38" customWidth="1"/>
    <col min="7" max="7" width="8.1" style="39" customWidth="1"/>
    <col min="8" max="8" width="11.25" style="38" customWidth="1"/>
    <col min="9" max="16384" width="9" style="38"/>
  </cols>
  <sheetData>
    <row r="1" ht="24" customHeight="1" spans="1:8">
      <c r="A1" s="41" t="s">
        <v>107</v>
      </c>
      <c r="B1" s="41"/>
      <c r="C1" s="41"/>
      <c r="D1" s="41"/>
      <c r="E1" s="41"/>
      <c r="F1" s="41"/>
      <c r="G1" s="41"/>
      <c r="H1" s="41"/>
    </row>
    <row r="2" ht="18" customHeight="1" spans="1:8">
      <c r="A2" s="42"/>
      <c r="H2" s="43" t="s">
        <v>1</v>
      </c>
    </row>
    <row r="3" ht="24" customHeight="1" spans="1:8">
      <c r="A3" s="44" t="s">
        <v>2</v>
      </c>
      <c r="B3" s="44"/>
      <c r="C3" s="44"/>
      <c r="D3" s="44"/>
      <c r="E3" s="44" t="s">
        <v>3</v>
      </c>
      <c r="F3" s="44"/>
      <c r="G3" s="44"/>
      <c r="H3" s="44"/>
    </row>
    <row r="4" ht="46" customHeight="1" spans="1:8">
      <c r="A4" s="44" t="s">
        <v>4</v>
      </c>
      <c r="B4" s="45" t="s">
        <v>5</v>
      </c>
      <c r="C4" s="46" t="s">
        <v>6</v>
      </c>
      <c r="D4" s="45" t="s">
        <v>108</v>
      </c>
      <c r="E4" s="45" t="s">
        <v>4</v>
      </c>
      <c r="F4" s="45" t="s">
        <v>5</v>
      </c>
      <c r="G4" s="46" t="s">
        <v>6</v>
      </c>
      <c r="H4" s="45" t="s">
        <v>108</v>
      </c>
    </row>
    <row r="5" s="36" customFormat="1" ht="26.1" customHeight="1" spans="1:8">
      <c r="A5" s="47" t="s">
        <v>109</v>
      </c>
      <c r="B5" s="48"/>
      <c r="C5" s="48"/>
      <c r="D5" s="49"/>
      <c r="E5" s="47" t="s">
        <v>110</v>
      </c>
      <c r="F5" s="50">
        <f>SUM(F6)</f>
        <v>0</v>
      </c>
      <c r="G5" s="50">
        <f>SUM(G6)</f>
        <v>0</v>
      </c>
      <c r="H5" s="49"/>
    </row>
    <row r="6" s="36" customFormat="1" ht="30.95" customHeight="1" spans="1:8">
      <c r="A6" s="47" t="s">
        <v>111</v>
      </c>
      <c r="B6" s="48"/>
      <c r="C6" s="48"/>
      <c r="D6" s="49"/>
      <c r="E6" s="47" t="s">
        <v>112</v>
      </c>
      <c r="F6" s="50"/>
      <c r="G6" s="50"/>
      <c r="H6" s="49"/>
    </row>
    <row r="7" s="36" customFormat="1" ht="26.1" customHeight="1" spans="1:8">
      <c r="A7" s="47" t="s">
        <v>113</v>
      </c>
      <c r="B7" s="48"/>
      <c r="C7" s="48"/>
      <c r="D7" s="49"/>
      <c r="E7" s="47" t="s">
        <v>114</v>
      </c>
      <c r="F7" s="51">
        <f t="shared" ref="F7:F11" si="0">F8</f>
        <v>53</v>
      </c>
      <c r="G7" s="50">
        <v>42</v>
      </c>
      <c r="H7" s="49" t="str">
        <f>TEXT(G7/F7,"0.0%")</f>
        <v>79.2%</v>
      </c>
    </row>
    <row r="8" s="36" customFormat="1" ht="26.1" customHeight="1" spans="1:8">
      <c r="A8" s="52" t="s">
        <v>115</v>
      </c>
      <c r="B8" s="50"/>
      <c r="C8" s="50"/>
      <c r="D8" s="49"/>
      <c r="E8" s="47" t="s">
        <v>116</v>
      </c>
      <c r="F8" s="51">
        <v>53</v>
      </c>
      <c r="G8" s="50">
        <v>42</v>
      </c>
      <c r="H8" s="49" t="str">
        <f>TEXT(G8/F8,"0.0%")</f>
        <v>79.2%</v>
      </c>
    </row>
    <row r="9" s="36" customFormat="1" ht="33.95" customHeight="1" spans="1:8">
      <c r="A9" s="52" t="s">
        <v>117</v>
      </c>
      <c r="B9" s="50"/>
      <c r="C9" s="50"/>
      <c r="D9" s="49"/>
      <c r="E9" s="47" t="s">
        <v>118</v>
      </c>
      <c r="F9" s="51">
        <f t="shared" si="0"/>
        <v>24</v>
      </c>
      <c r="G9" s="50">
        <v>309</v>
      </c>
      <c r="H9" s="49"/>
    </row>
    <row r="10" s="36" customFormat="1" ht="26.1" customHeight="1" spans="1:8">
      <c r="A10" s="47" t="s">
        <v>119</v>
      </c>
      <c r="B10" s="50"/>
      <c r="C10" s="50"/>
      <c r="D10" s="49"/>
      <c r="E10" s="47" t="s">
        <v>120</v>
      </c>
      <c r="F10" s="51">
        <v>24</v>
      </c>
      <c r="G10" s="50">
        <v>309</v>
      </c>
      <c r="H10" s="49"/>
    </row>
    <row r="11" s="36" customFormat="1" ht="26.1" customHeight="1" spans="1:8">
      <c r="A11" s="47" t="s">
        <v>121</v>
      </c>
      <c r="B11" s="50"/>
      <c r="C11" s="50"/>
      <c r="D11" s="49"/>
      <c r="E11" s="47" t="s">
        <v>122</v>
      </c>
      <c r="F11" s="51">
        <f t="shared" si="0"/>
        <v>91</v>
      </c>
      <c r="G11" s="50">
        <v>100</v>
      </c>
      <c r="H11" s="49"/>
    </row>
    <row r="12" s="36" customFormat="1" ht="46.5" customHeight="1" spans="1:8">
      <c r="A12" s="47" t="s">
        <v>123</v>
      </c>
      <c r="B12" s="50"/>
      <c r="C12" s="50"/>
      <c r="D12" s="49"/>
      <c r="E12" s="53" t="s">
        <v>124</v>
      </c>
      <c r="F12" s="51">
        <v>91</v>
      </c>
      <c r="G12" s="50">
        <v>100</v>
      </c>
      <c r="H12" s="49"/>
    </row>
    <row r="13" s="36" customFormat="1" ht="26.1" customHeight="1" spans="1:8">
      <c r="A13" s="47" t="s">
        <v>125</v>
      </c>
      <c r="B13" s="50">
        <v>92</v>
      </c>
      <c r="C13" s="50">
        <v>100</v>
      </c>
      <c r="D13" s="49" t="str">
        <f>TEXT(C13/B13,"0.0%")</f>
        <v>108.7%</v>
      </c>
      <c r="E13" s="47" t="s">
        <v>126</v>
      </c>
      <c r="F13" s="51">
        <f>F14</f>
        <v>118</v>
      </c>
      <c r="G13" s="50">
        <v>120</v>
      </c>
      <c r="H13" s="49" t="str">
        <f>TEXT(G13/F13,"0.0%")</f>
        <v>101.7%</v>
      </c>
    </row>
    <row r="14" s="36" customFormat="1" ht="35.1" customHeight="1" spans="1:8">
      <c r="A14" s="47" t="s">
        <v>127</v>
      </c>
      <c r="B14" s="50"/>
      <c r="C14" s="50"/>
      <c r="D14" s="49"/>
      <c r="E14" s="47" t="s">
        <v>128</v>
      </c>
      <c r="F14" s="51">
        <v>118</v>
      </c>
      <c r="G14" s="50">
        <v>120</v>
      </c>
      <c r="H14" s="49" t="str">
        <f>TEXT(G14/F14,"0.0%")</f>
        <v>101.7%</v>
      </c>
    </row>
    <row r="15" s="36" customFormat="1" ht="30" customHeight="1" spans="1:8">
      <c r="A15" s="47" t="s">
        <v>129</v>
      </c>
      <c r="B15" s="50"/>
      <c r="C15" s="50"/>
      <c r="D15" s="49"/>
      <c r="E15" s="47" t="s">
        <v>130</v>
      </c>
      <c r="F15" s="51">
        <f>F16+F17</f>
        <v>1291</v>
      </c>
      <c r="G15" s="50">
        <v>8655</v>
      </c>
      <c r="H15" s="49"/>
    </row>
    <row r="16" s="36" customFormat="1" ht="47.25" customHeight="1" spans="1:8">
      <c r="A16" s="47" t="s">
        <v>131</v>
      </c>
      <c r="B16" s="50"/>
      <c r="C16" s="50"/>
      <c r="D16" s="49"/>
      <c r="E16" s="53" t="s">
        <v>132</v>
      </c>
      <c r="F16" s="51">
        <v>1000</v>
      </c>
      <c r="G16" s="50">
        <v>8600</v>
      </c>
      <c r="H16" s="49"/>
    </row>
    <row r="17" s="36" customFormat="1" ht="26.1" customHeight="1" spans="1:8">
      <c r="A17" s="47" t="s">
        <v>133</v>
      </c>
      <c r="B17" s="50"/>
      <c r="C17" s="50"/>
      <c r="D17" s="49"/>
      <c r="E17" s="47" t="s">
        <v>134</v>
      </c>
      <c r="F17" s="51">
        <v>291</v>
      </c>
      <c r="G17" s="50">
        <v>55</v>
      </c>
      <c r="H17" s="49"/>
    </row>
    <row r="18" s="36" customFormat="1" ht="38.1" customHeight="1" spans="1:8">
      <c r="A18" s="47" t="s">
        <v>135</v>
      </c>
      <c r="B18" s="50"/>
      <c r="C18" s="50"/>
      <c r="D18" s="49"/>
      <c r="E18" s="47" t="s">
        <v>136</v>
      </c>
      <c r="F18" s="51">
        <f>F19</f>
        <v>1</v>
      </c>
      <c r="G18" s="50"/>
      <c r="H18" s="49"/>
    </row>
    <row r="19" s="36" customFormat="1" ht="26.1" customHeight="1" spans="1:8">
      <c r="A19" s="47" t="s">
        <v>137</v>
      </c>
      <c r="B19" s="50"/>
      <c r="C19" s="50"/>
      <c r="D19" s="49"/>
      <c r="E19" s="47" t="s">
        <v>138</v>
      </c>
      <c r="F19" s="51">
        <v>1</v>
      </c>
      <c r="G19" s="50"/>
      <c r="H19" s="49" t="str">
        <f>TEXT(G19/F19,"0.0%")</f>
        <v>0.0%</v>
      </c>
    </row>
    <row r="20" s="36" customFormat="1" ht="26.1" customHeight="1" spans="1:8">
      <c r="A20" s="47" t="s">
        <v>139</v>
      </c>
      <c r="B20" s="50">
        <v>118</v>
      </c>
      <c r="C20" s="50">
        <v>120</v>
      </c>
      <c r="D20" s="49" t="str">
        <f>TEXT(C20/B20,"0.0%")</f>
        <v>101.7%</v>
      </c>
      <c r="E20" s="53"/>
      <c r="F20" s="50">
        <f>SUM(F21:F24)</f>
        <v>0</v>
      </c>
      <c r="G20" s="50">
        <f>SUM(G21:G24)</f>
        <v>0</v>
      </c>
      <c r="H20" s="49"/>
    </row>
    <row r="21" s="36" customFormat="1" ht="30" customHeight="1" spans="1:8">
      <c r="A21" s="53" t="s">
        <v>140</v>
      </c>
      <c r="B21" s="50"/>
      <c r="C21" s="50"/>
      <c r="D21" s="49"/>
      <c r="E21" s="54"/>
      <c r="F21" s="50"/>
      <c r="G21" s="50"/>
      <c r="H21" s="49"/>
    </row>
    <row r="22" s="36" customFormat="1" ht="30" customHeight="1" spans="1:8">
      <c r="A22" s="47" t="s">
        <v>141</v>
      </c>
      <c r="B22" s="50"/>
      <c r="C22" s="50"/>
      <c r="D22" s="49"/>
      <c r="E22" s="54"/>
      <c r="F22" s="50"/>
      <c r="G22" s="50"/>
      <c r="H22" s="49"/>
    </row>
    <row r="23" s="36" customFormat="1" ht="26.1" customHeight="1" spans="1:8">
      <c r="A23" s="47" t="s">
        <v>142</v>
      </c>
      <c r="B23" s="50"/>
      <c r="C23" s="50"/>
      <c r="D23" s="49"/>
      <c r="E23" s="54"/>
      <c r="F23" s="50"/>
      <c r="G23" s="50"/>
      <c r="H23" s="49"/>
    </row>
    <row r="24" s="36" customFormat="1" ht="32.1" customHeight="1" spans="1:8">
      <c r="A24" s="47" t="s">
        <v>143</v>
      </c>
      <c r="B24" s="50"/>
      <c r="C24" s="50"/>
      <c r="D24" s="49"/>
      <c r="E24" s="54"/>
      <c r="F24" s="50"/>
      <c r="G24" s="50"/>
      <c r="H24" s="49"/>
    </row>
    <row r="25" s="36" customFormat="1" ht="26.1" customHeight="1" spans="1:8">
      <c r="A25" s="44" t="s">
        <v>144</v>
      </c>
      <c r="B25" s="50">
        <f>SUM(B5:B24)</f>
        <v>210</v>
      </c>
      <c r="C25" s="50">
        <f>SUM(C5:C24)</f>
        <v>220</v>
      </c>
      <c r="D25" s="49" t="str">
        <f t="shared" ref="D25:D28" si="1">TEXT(C25/B25,"0.0%")</f>
        <v>104.8%</v>
      </c>
      <c r="E25" s="45" t="s">
        <v>145</v>
      </c>
      <c r="F25" s="50">
        <f>F7+F9+F11+F13+F15+F18</f>
        <v>1578</v>
      </c>
      <c r="G25" s="50">
        <f>G7+G9+G11+G13+G15</f>
        <v>9226</v>
      </c>
      <c r="H25" s="49" t="str">
        <f>TEXT(G25/F25,"0.0%")</f>
        <v>584.7%</v>
      </c>
    </row>
    <row r="26" s="36" customFormat="1" ht="26.1" customHeight="1" spans="1:8">
      <c r="A26" s="55" t="s">
        <v>146</v>
      </c>
      <c r="B26" s="50">
        <f t="shared" ref="B26:G26" si="2">SUM(B27)</f>
        <v>368</v>
      </c>
      <c r="C26" s="50">
        <f t="shared" si="2"/>
        <v>406</v>
      </c>
      <c r="D26" s="49" t="str">
        <f t="shared" si="1"/>
        <v>110.3%</v>
      </c>
      <c r="E26" s="56" t="s">
        <v>10</v>
      </c>
      <c r="F26" s="50">
        <f t="shared" si="2"/>
        <v>35</v>
      </c>
      <c r="G26" s="50">
        <f t="shared" si="2"/>
        <v>0</v>
      </c>
      <c r="H26" s="49"/>
    </row>
    <row r="27" s="36" customFormat="1" ht="26.1" customHeight="1" spans="1:8">
      <c r="A27" s="57" t="s">
        <v>147</v>
      </c>
      <c r="B27" s="50">
        <f t="shared" ref="B27:G27" si="3">SUM(B28:B29)</f>
        <v>368</v>
      </c>
      <c r="C27" s="50">
        <f t="shared" si="3"/>
        <v>406</v>
      </c>
      <c r="D27" s="49" t="str">
        <f t="shared" si="1"/>
        <v>110.3%</v>
      </c>
      <c r="E27" s="58" t="s">
        <v>148</v>
      </c>
      <c r="F27" s="50">
        <f t="shared" si="3"/>
        <v>35</v>
      </c>
      <c r="G27" s="50">
        <f t="shared" si="3"/>
        <v>0</v>
      </c>
      <c r="H27" s="49"/>
    </row>
    <row r="28" s="36" customFormat="1" ht="26.1" customHeight="1" spans="1:8">
      <c r="A28" s="57" t="s">
        <v>149</v>
      </c>
      <c r="B28" s="50">
        <v>368</v>
      </c>
      <c r="C28" s="50">
        <v>406</v>
      </c>
      <c r="D28" s="49" t="str">
        <f t="shared" si="1"/>
        <v>110.3%</v>
      </c>
      <c r="E28" s="58" t="s">
        <v>150</v>
      </c>
      <c r="F28" s="50" t="s">
        <v>151</v>
      </c>
      <c r="G28" s="50" t="s">
        <v>151</v>
      </c>
      <c r="H28" s="49"/>
    </row>
    <row r="29" s="36" customFormat="1" ht="26.1" customHeight="1" spans="1:10">
      <c r="A29" s="57" t="s">
        <v>152</v>
      </c>
      <c r="B29" s="50" t="s">
        <v>151</v>
      </c>
      <c r="C29" s="50" t="s">
        <v>151</v>
      </c>
      <c r="D29" s="49"/>
      <c r="E29" s="58" t="s">
        <v>153</v>
      </c>
      <c r="F29" s="50">
        <v>35</v>
      </c>
      <c r="G29" s="50"/>
      <c r="H29" s="49"/>
      <c r="J29" s="64"/>
    </row>
    <row r="30" s="36" customFormat="1" ht="26.1" customHeight="1" spans="1:8">
      <c r="A30" s="57" t="s">
        <v>154</v>
      </c>
      <c r="B30" s="50">
        <v>35</v>
      </c>
      <c r="C30" s="50"/>
      <c r="D30" s="49" t="str">
        <f>TEXT(C30/B30,"0.0%")</f>
        <v>0.0%</v>
      </c>
      <c r="E30" s="58" t="s">
        <v>155</v>
      </c>
      <c r="F30" s="50"/>
      <c r="G30" s="50"/>
      <c r="H30" s="49"/>
    </row>
    <row r="31" s="36" customFormat="1" ht="26.1" customHeight="1" spans="1:8">
      <c r="A31" s="57" t="s">
        <v>156</v>
      </c>
      <c r="B31" s="50"/>
      <c r="C31" s="50"/>
      <c r="D31" s="49"/>
      <c r="E31" s="58" t="s">
        <v>157</v>
      </c>
      <c r="F31" s="50"/>
      <c r="G31" s="50"/>
      <c r="H31" s="49"/>
    </row>
    <row r="32" s="36" customFormat="1" ht="26.1" customHeight="1" spans="1:8">
      <c r="A32" s="57" t="s">
        <v>158</v>
      </c>
      <c r="B32" s="50"/>
      <c r="C32" s="50"/>
      <c r="D32" s="49"/>
      <c r="E32" s="59" t="s">
        <v>159</v>
      </c>
      <c r="F32" s="50"/>
      <c r="G32" s="50"/>
      <c r="H32" s="49"/>
    </row>
    <row r="33" s="36" customFormat="1" ht="26.1" customHeight="1" spans="1:8">
      <c r="A33" s="60" t="s">
        <v>160</v>
      </c>
      <c r="B33" s="50"/>
      <c r="C33" s="50"/>
      <c r="D33" s="49"/>
      <c r="E33" s="59" t="s">
        <v>161</v>
      </c>
      <c r="F33" s="50"/>
      <c r="G33" s="50"/>
      <c r="H33" s="49"/>
    </row>
    <row r="34" s="36" customFormat="1" ht="26.1" customHeight="1" spans="1:8">
      <c r="A34" s="60" t="s">
        <v>162</v>
      </c>
      <c r="B34" s="50">
        <v>1000</v>
      </c>
      <c r="C34" s="50">
        <v>8600</v>
      </c>
      <c r="D34" s="49"/>
      <c r="E34" s="59"/>
      <c r="F34" s="50"/>
      <c r="G34" s="50"/>
      <c r="H34" s="49"/>
    </row>
    <row r="35" s="36" customFormat="1" ht="26.1" customHeight="1" spans="1:8">
      <c r="A35" s="60"/>
      <c r="B35" s="50"/>
      <c r="C35" s="50"/>
      <c r="D35" s="49"/>
      <c r="E35" s="59"/>
      <c r="F35" s="50"/>
      <c r="G35" s="50"/>
      <c r="H35" s="49"/>
    </row>
    <row r="36" s="37" customFormat="1" ht="26.1" customHeight="1" spans="1:8">
      <c r="A36" s="44" t="s">
        <v>105</v>
      </c>
      <c r="B36" s="61">
        <f>B26+B25+B30+B31+B33+B34</f>
        <v>1613</v>
      </c>
      <c r="C36" s="61">
        <f>C26+C25+C30+C31+C33+C34</f>
        <v>9226</v>
      </c>
      <c r="D36" s="49" t="str">
        <f>TEXT(C36/B36,"0.0%")</f>
        <v>572.0%</v>
      </c>
      <c r="E36" s="45" t="s">
        <v>106</v>
      </c>
      <c r="F36" s="61">
        <f>F25+F26+F30+F31+F32+F33</f>
        <v>1613</v>
      </c>
      <c r="G36" s="61">
        <f>G25+G26+G30+G31+G32+G33</f>
        <v>9226</v>
      </c>
      <c r="H36" s="49" t="str">
        <f>TEXT(G36/F36,"0.0%")</f>
        <v>572.0%</v>
      </c>
    </row>
    <row r="37" ht="20.1" customHeight="1" spans="2:8">
      <c r="B37" s="62"/>
      <c r="C37" s="63"/>
      <c r="D37" s="62"/>
      <c r="F37" s="62"/>
      <c r="G37" s="63"/>
      <c r="H37" s="62"/>
    </row>
    <row r="38" ht="20.1" customHeight="1" spans="2:8">
      <c r="B38" s="62"/>
      <c r="C38" s="63"/>
      <c r="D38" s="62"/>
      <c r="F38" s="62"/>
      <c r="G38" s="63"/>
      <c r="H38" s="62"/>
    </row>
    <row r="39" ht="20.1" customHeight="1" spans="2:8">
      <c r="B39" s="62"/>
      <c r="C39" s="63"/>
      <c r="D39" s="62"/>
      <c r="F39" s="62"/>
      <c r="G39" s="63"/>
      <c r="H39" s="62"/>
    </row>
    <row r="40" ht="20.1" customHeight="1" spans="2:8">
      <c r="B40" s="62"/>
      <c r="C40" s="63"/>
      <c r="D40" s="62"/>
      <c r="F40" s="62"/>
      <c r="G40" s="63"/>
      <c r="H40" s="62"/>
    </row>
    <row r="41" ht="20.1" customHeight="1" spans="2:8">
      <c r="B41" s="62"/>
      <c r="C41" s="63"/>
      <c r="D41" s="62"/>
      <c r="F41" s="62"/>
      <c r="G41" s="63"/>
      <c r="H41" s="62"/>
    </row>
    <row r="42" ht="20.1" customHeight="1" spans="2:8">
      <c r="B42" s="62"/>
      <c r="C42" s="63"/>
      <c r="D42" s="62"/>
      <c r="F42" s="62"/>
      <c r="G42" s="63"/>
      <c r="H42" s="62"/>
    </row>
    <row r="43" ht="20.1" customHeight="1" spans="2:8">
      <c r="B43" s="62"/>
      <c r="C43" s="63"/>
      <c r="D43" s="62"/>
      <c r="F43" s="62"/>
      <c r="G43" s="63"/>
      <c r="H43" s="62"/>
    </row>
    <row r="44" ht="20.1" customHeight="1" spans="2:8">
      <c r="B44" s="62"/>
      <c r="C44" s="63"/>
      <c r="D44" s="62"/>
      <c r="F44" s="62"/>
      <c r="G44" s="63"/>
      <c r="H44" s="62"/>
    </row>
    <row r="45" ht="20.1" customHeight="1" spans="2:8">
      <c r="B45" s="62"/>
      <c r="C45" s="63"/>
      <c r="D45" s="62"/>
      <c r="F45" s="62"/>
      <c r="G45" s="63"/>
      <c r="H45" s="62"/>
    </row>
    <row r="46" ht="20.1" customHeight="1" spans="2:8">
      <c r="B46" s="62"/>
      <c r="C46" s="63"/>
      <c r="D46" s="62"/>
      <c r="F46" s="62"/>
      <c r="G46" s="63"/>
      <c r="H46" s="62"/>
    </row>
    <row r="47" ht="20.1" customHeight="1" spans="2:8">
      <c r="B47" s="62"/>
      <c r="C47" s="63"/>
      <c r="D47" s="62"/>
      <c r="F47" s="62"/>
      <c r="G47" s="63"/>
      <c r="H47" s="62"/>
    </row>
    <row r="48" ht="20.1" customHeight="1" spans="2:8">
      <c r="B48" s="62"/>
      <c r="C48" s="63"/>
      <c r="D48" s="62"/>
      <c r="F48" s="62"/>
      <c r="G48" s="63"/>
      <c r="H48" s="62"/>
    </row>
    <row r="49" ht="20.1" customHeight="1" spans="2:8">
      <c r="B49" s="62"/>
      <c r="C49" s="63"/>
      <c r="D49" s="62"/>
      <c r="F49" s="62"/>
      <c r="G49" s="63"/>
      <c r="H49" s="62"/>
    </row>
    <row r="50" ht="20.1" customHeight="1" spans="2:8">
      <c r="B50" s="62"/>
      <c r="C50" s="63"/>
      <c r="D50" s="62"/>
      <c r="F50" s="62"/>
      <c r="G50" s="63"/>
      <c r="H50" s="62"/>
    </row>
    <row r="51" ht="20.1" customHeight="1" spans="2:8">
      <c r="B51" s="62"/>
      <c r="C51" s="63"/>
      <c r="D51" s="62"/>
      <c r="F51" s="62"/>
      <c r="G51" s="63"/>
      <c r="H51" s="62"/>
    </row>
    <row r="52" spans="2:8">
      <c r="B52" s="62"/>
      <c r="C52" s="63"/>
      <c r="D52" s="62"/>
      <c r="F52" s="62"/>
      <c r="G52" s="63"/>
      <c r="H52" s="62"/>
    </row>
    <row r="53" spans="2:8">
      <c r="B53" s="62"/>
      <c r="C53" s="63"/>
      <c r="D53" s="62"/>
      <c r="F53" s="62"/>
      <c r="G53" s="63"/>
      <c r="H53" s="62"/>
    </row>
    <row r="54" spans="2:8">
      <c r="B54" s="62"/>
      <c r="C54" s="63"/>
      <c r="D54" s="62"/>
      <c r="F54" s="62"/>
      <c r="G54" s="63"/>
      <c r="H54" s="62"/>
    </row>
    <row r="55" spans="2:8">
      <c r="B55" s="62"/>
      <c r="C55" s="63"/>
      <c r="D55" s="62"/>
      <c r="F55" s="62"/>
      <c r="G55" s="63"/>
      <c r="H55" s="62"/>
    </row>
    <row r="56" spans="2:8">
      <c r="B56" s="62"/>
      <c r="C56" s="63"/>
      <c r="D56" s="62"/>
      <c r="F56" s="62"/>
      <c r="G56" s="63"/>
      <c r="H56" s="62"/>
    </row>
    <row r="57" spans="2:8">
      <c r="B57" s="62"/>
      <c r="C57" s="63"/>
      <c r="D57" s="62"/>
      <c r="F57" s="62"/>
      <c r="G57" s="63"/>
      <c r="H57" s="62"/>
    </row>
    <row r="58" spans="2:8">
      <c r="B58" s="62"/>
      <c r="C58" s="63"/>
      <c r="D58" s="62"/>
      <c r="F58" s="62"/>
      <c r="G58" s="63"/>
      <c r="H58" s="62"/>
    </row>
    <row r="59" spans="2:8">
      <c r="B59" s="62"/>
      <c r="C59" s="63"/>
      <c r="D59" s="62"/>
      <c r="F59" s="62"/>
      <c r="G59" s="63"/>
      <c r="H59" s="62"/>
    </row>
    <row r="60" spans="2:8">
      <c r="B60" s="62"/>
      <c r="C60" s="63"/>
      <c r="D60" s="62"/>
      <c r="F60" s="62"/>
      <c r="G60" s="63"/>
      <c r="H60" s="62"/>
    </row>
    <row r="61" spans="2:8">
      <c r="B61" s="62"/>
      <c r="C61" s="63"/>
      <c r="D61" s="62"/>
      <c r="F61" s="62"/>
      <c r="G61" s="63"/>
      <c r="H61" s="62"/>
    </row>
    <row r="62" spans="2:8">
      <c r="B62" s="62"/>
      <c r="C62" s="63"/>
      <c r="D62" s="62"/>
      <c r="F62" s="62"/>
      <c r="G62" s="63"/>
      <c r="H62" s="62"/>
    </row>
    <row r="63" spans="2:8">
      <c r="B63" s="62"/>
      <c r="C63" s="63"/>
      <c r="D63" s="62"/>
      <c r="F63" s="62"/>
      <c r="G63" s="63"/>
      <c r="H63" s="62"/>
    </row>
    <row r="64" spans="2:8">
      <c r="B64" s="62"/>
      <c r="C64" s="63"/>
      <c r="D64" s="62"/>
      <c r="F64" s="62"/>
      <c r="G64" s="63"/>
      <c r="H64" s="62"/>
    </row>
    <row r="65" spans="2:8">
      <c r="B65" s="62"/>
      <c r="C65" s="63"/>
      <c r="D65" s="62"/>
      <c r="F65" s="62"/>
      <c r="G65" s="63"/>
      <c r="H65" s="62"/>
    </row>
    <row r="66" spans="2:8">
      <c r="B66" s="62"/>
      <c r="C66" s="63"/>
      <c r="D66" s="62"/>
      <c r="F66" s="62"/>
      <c r="G66" s="63"/>
      <c r="H66" s="62"/>
    </row>
    <row r="67" spans="2:8">
      <c r="B67" s="62"/>
      <c r="C67" s="63"/>
      <c r="D67" s="62"/>
      <c r="F67" s="62"/>
      <c r="G67" s="63"/>
      <c r="H67" s="62"/>
    </row>
    <row r="68" spans="2:8">
      <c r="B68" s="62"/>
      <c r="C68" s="63"/>
      <c r="D68" s="62"/>
      <c r="F68" s="62"/>
      <c r="G68" s="63"/>
      <c r="H68" s="62"/>
    </row>
    <row r="69" spans="6:8">
      <c r="F69" s="62"/>
      <c r="G69" s="63"/>
      <c r="H69" s="62"/>
    </row>
    <row r="70" spans="6:8">
      <c r="F70" s="62"/>
      <c r="G70" s="63"/>
      <c r="H70" s="62"/>
    </row>
    <row r="71" spans="6:8">
      <c r="F71" s="62"/>
      <c r="G71" s="63"/>
      <c r="H71" s="62"/>
    </row>
    <row r="72" spans="6:8">
      <c r="F72" s="62"/>
      <c r="G72" s="63"/>
      <c r="H72" s="62"/>
    </row>
    <row r="73" spans="6:8">
      <c r="F73" s="62"/>
      <c r="G73" s="63"/>
      <c r="H73" s="62"/>
    </row>
    <row r="74" spans="6:8">
      <c r="F74" s="62"/>
      <c r="G74" s="63"/>
      <c r="H74" s="62"/>
    </row>
    <row r="75" spans="6:8">
      <c r="F75" s="62"/>
      <c r="G75" s="63"/>
      <c r="H75" s="62"/>
    </row>
    <row r="76" spans="6:8">
      <c r="F76" s="62"/>
      <c r="G76" s="63"/>
      <c r="H76" s="62"/>
    </row>
    <row r="77" spans="6:8">
      <c r="F77" s="62"/>
      <c r="G77" s="63"/>
      <c r="H77" s="62"/>
    </row>
    <row r="78" spans="6:8">
      <c r="F78" s="62"/>
      <c r="G78" s="63"/>
      <c r="H78" s="62"/>
    </row>
    <row r="79" spans="6:8">
      <c r="F79" s="62"/>
      <c r="G79" s="63"/>
      <c r="H79" s="62"/>
    </row>
    <row r="80" spans="6:8">
      <c r="F80" s="62"/>
      <c r="G80" s="63"/>
      <c r="H80" s="62"/>
    </row>
    <row r="81" spans="6:8">
      <c r="F81" s="62"/>
      <c r="G81" s="63"/>
      <c r="H81" s="62"/>
    </row>
  </sheetData>
  <mergeCells count="3">
    <mergeCell ref="A1:H1"/>
    <mergeCell ref="A3:D3"/>
    <mergeCell ref="E3:H3"/>
  </mergeCells>
  <printOptions horizontalCentered="1"/>
  <pageMargins left="0.472222222222222" right="0.472222222222222" top="0.708333333333333" bottom="0.720138888888889" header="0.118055555555556" footer="0.389583333333333"/>
  <pageSetup paperSize="9" scale="82" firstPageNumber="35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130" zoomScaleNormal="130" topLeftCell="A4" workbookViewId="0">
      <selection activeCell="A14" sqref="A13:C14"/>
    </sheetView>
  </sheetViews>
  <sheetFormatPr defaultColWidth="9" defaultRowHeight="14.25" outlineLevelCol="5"/>
  <cols>
    <col min="1" max="1" width="5.375" style="4" customWidth="1"/>
    <col min="2" max="2" width="50.575" customWidth="1"/>
    <col min="3" max="3" width="19.1333333333333" style="4" customWidth="1"/>
    <col min="4" max="4" width="11.15" style="5" customWidth="1"/>
    <col min="5" max="5" width="21.0583333333333" style="5" customWidth="1"/>
    <col min="6" max="6" width="15.9583333333333" style="6" customWidth="1"/>
    <col min="7" max="7" width="13.75" customWidth="1"/>
  </cols>
  <sheetData>
    <row r="1" s="1" customFormat="1" ht="33" customHeight="1" spans="1:6">
      <c r="A1" s="7" t="s">
        <v>163</v>
      </c>
      <c r="B1" s="7"/>
      <c r="C1" s="7"/>
      <c r="D1" s="8"/>
      <c r="E1" s="8"/>
      <c r="F1" s="9"/>
    </row>
    <row r="2" s="1" customFormat="1" spans="1:6">
      <c r="A2" s="10"/>
      <c r="B2" s="11"/>
      <c r="C2" s="12"/>
      <c r="D2" s="13"/>
      <c r="E2" s="13"/>
      <c r="F2" s="14" t="s">
        <v>1</v>
      </c>
    </row>
    <row r="3" s="2" customFormat="1" ht="21" customHeight="1" spans="1:6">
      <c r="A3" s="23" t="s">
        <v>164</v>
      </c>
      <c r="B3" s="24" t="s">
        <v>165</v>
      </c>
      <c r="C3" s="24" t="s">
        <v>166</v>
      </c>
      <c r="D3" s="25" t="s">
        <v>167</v>
      </c>
      <c r="E3" s="24" t="s">
        <v>168</v>
      </c>
      <c r="F3" s="24" t="s">
        <v>169</v>
      </c>
    </row>
    <row r="4" s="2" customFormat="1" ht="22.5" customHeight="1" spans="1:6">
      <c r="A4" s="26"/>
      <c r="B4" s="27"/>
      <c r="C4" s="27"/>
      <c r="D4" s="28"/>
      <c r="E4" s="27"/>
      <c r="F4" s="27"/>
    </row>
    <row r="5" s="2" customFormat="1" ht="51" customHeight="1" spans="1:6">
      <c r="A5" s="29">
        <v>1</v>
      </c>
      <c r="B5" s="30" t="s">
        <v>170</v>
      </c>
      <c r="C5" s="31" t="s">
        <v>171</v>
      </c>
      <c r="D5" s="32">
        <v>800</v>
      </c>
      <c r="E5" s="32" t="s">
        <v>172</v>
      </c>
      <c r="F5" s="33" t="s">
        <v>173</v>
      </c>
    </row>
    <row r="6" s="2" customFormat="1" ht="51" customHeight="1" spans="1:6">
      <c r="A6" s="29">
        <v>2</v>
      </c>
      <c r="B6" s="30" t="s">
        <v>174</v>
      </c>
      <c r="C6" s="31" t="s">
        <v>175</v>
      </c>
      <c r="D6" s="32">
        <v>185</v>
      </c>
      <c r="E6" s="32" t="s">
        <v>172</v>
      </c>
      <c r="F6" s="33" t="s">
        <v>173</v>
      </c>
    </row>
    <row r="7" s="2" customFormat="1" ht="43" customHeight="1" spans="1:6">
      <c r="A7" s="29">
        <v>3</v>
      </c>
      <c r="B7" s="30" t="s">
        <v>176</v>
      </c>
      <c r="C7" s="31" t="s">
        <v>177</v>
      </c>
      <c r="D7" s="32">
        <v>1140</v>
      </c>
      <c r="E7" s="32" t="s">
        <v>178</v>
      </c>
      <c r="F7" s="33" t="s">
        <v>173</v>
      </c>
    </row>
    <row r="8" s="2" customFormat="1" ht="43" customHeight="1" spans="1:6">
      <c r="A8" s="29">
        <v>4</v>
      </c>
      <c r="B8" s="30" t="s">
        <v>179</v>
      </c>
      <c r="C8" s="31" t="s">
        <v>180</v>
      </c>
      <c r="D8" s="32">
        <v>360</v>
      </c>
      <c r="E8" s="32" t="s">
        <v>181</v>
      </c>
      <c r="F8" s="33" t="s">
        <v>173</v>
      </c>
    </row>
    <row r="9" s="2" customFormat="1" ht="34" customHeight="1" spans="1:6">
      <c r="A9" s="29">
        <v>5</v>
      </c>
      <c r="B9" s="30" t="s">
        <v>182</v>
      </c>
      <c r="C9" s="31" t="s">
        <v>183</v>
      </c>
      <c r="D9" s="32">
        <v>400</v>
      </c>
      <c r="E9" s="32" t="s">
        <v>184</v>
      </c>
      <c r="F9" s="33" t="s">
        <v>173</v>
      </c>
    </row>
    <row r="10" s="2" customFormat="1" ht="34" customHeight="1" spans="1:6">
      <c r="A10" s="29">
        <v>6</v>
      </c>
      <c r="B10" s="30" t="s">
        <v>185</v>
      </c>
      <c r="C10" s="31" t="s">
        <v>186</v>
      </c>
      <c r="D10" s="32">
        <v>1500</v>
      </c>
      <c r="E10" s="32" t="s">
        <v>187</v>
      </c>
      <c r="F10" s="33" t="s">
        <v>173</v>
      </c>
    </row>
    <row r="11" s="2" customFormat="1" ht="34" customHeight="1" spans="1:6">
      <c r="A11" s="29">
        <v>7</v>
      </c>
      <c r="B11" s="30" t="s">
        <v>188</v>
      </c>
      <c r="C11" s="31" t="s">
        <v>189</v>
      </c>
      <c r="D11" s="32">
        <v>300</v>
      </c>
      <c r="E11" s="32" t="s">
        <v>187</v>
      </c>
      <c r="F11" s="33" t="s">
        <v>173</v>
      </c>
    </row>
    <row r="12" s="3" customFormat="1" ht="34" customHeight="1" spans="1:6">
      <c r="A12" s="29">
        <v>8</v>
      </c>
      <c r="B12" s="30" t="s">
        <v>190</v>
      </c>
      <c r="C12" s="31" t="s">
        <v>191</v>
      </c>
      <c r="D12" s="32">
        <v>315</v>
      </c>
      <c r="E12" s="32" t="s">
        <v>192</v>
      </c>
      <c r="F12" s="33" t="s">
        <v>173</v>
      </c>
    </row>
    <row r="13" s="2" customFormat="1" ht="41" customHeight="1" spans="1:6">
      <c r="A13" s="34" t="s">
        <v>193</v>
      </c>
      <c r="B13" s="34"/>
      <c r="C13" s="34"/>
      <c r="D13" s="35">
        <f>SUM(D5:D12)</f>
        <v>5000</v>
      </c>
      <c r="E13" s="35"/>
      <c r="F13" s="31"/>
    </row>
  </sheetData>
  <mergeCells count="9">
    <mergeCell ref="A1:F1"/>
    <mergeCell ref="A2:B2"/>
    <mergeCell ref="A13:C13"/>
    <mergeCell ref="A3:A4"/>
    <mergeCell ref="B3:B4"/>
    <mergeCell ref="C3:C4"/>
    <mergeCell ref="D3:D4"/>
    <mergeCell ref="E3:E4"/>
    <mergeCell ref="F3:F4"/>
  </mergeCells>
  <pageMargins left="0.550694444444444" right="0.354166666666667" top="0.786805555555556" bottom="0.747916666666667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0" zoomScaleNormal="130" topLeftCell="A4" workbookViewId="0">
      <selection activeCell="A14" sqref="A13:C14"/>
    </sheetView>
  </sheetViews>
  <sheetFormatPr defaultColWidth="9" defaultRowHeight="14.25" outlineLevelCol="5"/>
  <cols>
    <col min="1" max="1" width="5.375" style="4" customWidth="1"/>
    <col min="2" max="2" width="49.9916666666667" customWidth="1"/>
    <col min="3" max="3" width="15.1833333333333" style="4" customWidth="1"/>
    <col min="4" max="4" width="10.375" style="5" customWidth="1"/>
    <col min="5" max="5" width="23.3583333333333" style="5" customWidth="1"/>
    <col min="6" max="6" width="15.95" style="6" customWidth="1"/>
    <col min="7" max="7" width="13.75" customWidth="1"/>
  </cols>
  <sheetData>
    <row r="1" ht="36" customHeight="1"/>
    <row r="2" s="1" customFormat="1" ht="33" customHeight="1" spans="1:6">
      <c r="A2" s="7" t="s">
        <v>194</v>
      </c>
      <c r="B2" s="7"/>
      <c r="C2" s="7"/>
      <c r="D2" s="8"/>
      <c r="E2" s="8"/>
      <c r="F2" s="9"/>
    </row>
    <row r="3" s="1" customFormat="1" spans="1:6">
      <c r="A3" s="10"/>
      <c r="B3" s="11"/>
      <c r="C3" s="12"/>
      <c r="D3" s="13"/>
      <c r="E3" s="13"/>
      <c r="F3" s="14" t="s">
        <v>1</v>
      </c>
    </row>
    <row r="4" s="2" customFormat="1" ht="21" customHeight="1" spans="1:6">
      <c r="A4" s="15" t="s">
        <v>164</v>
      </c>
      <c r="B4" s="16" t="s">
        <v>165</v>
      </c>
      <c r="C4" s="16" t="s">
        <v>166</v>
      </c>
      <c r="D4" s="16" t="s">
        <v>167</v>
      </c>
      <c r="E4" s="17" t="s">
        <v>168</v>
      </c>
      <c r="F4" s="17" t="s">
        <v>169</v>
      </c>
    </row>
    <row r="5" s="2" customFormat="1" ht="22.5" customHeight="1" spans="1:6">
      <c r="A5" s="15"/>
      <c r="B5" s="16"/>
      <c r="C5" s="16"/>
      <c r="D5" s="16"/>
      <c r="E5" s="17"/>
      <c r="F5" s="17"/>
    </row>
    <row r="6" s="2" customFormat="1" ht="50" customHeight="1" spans="1:6">
      <c r="A6" s="15">
        <v>1</v>
      </c>
      <c r="B6" s="18" t="s">
        <v>195</v>
      </c>
      <c r="C6" s="16" t="s">
        <v>196</v>
      </c>
      <c r="D6" s="16">
        <v>800</v>
      </c>
      <c r="E6" s="19" t="s">
        <v>197</v>
      </c>
      <c r="F6" s="18" t="s">
        <v>173</v>
      </c>
    </row>
    <row r="7" s="2" customFormat="1" ht="50" customHeight="1" spans="1:6">
      <c r="A7" s="15">
        <v>2</v>
      </c>
      <c r="B7" s="18" t="s">
        <v>198</v>
      </c>
      <c r="C7" s="16" t="s">
        <v>196</v>
      </c>
      <c r="D7" s="16">
        <v>800</v>
      </c>
      <c r="E7" s="19" t="s">
        <v>197</v>
      </c>
      <c r="F7" s="18" t="s">
        <v>173</v>
      </c>
    </row>
    <row r="8" s="3" customFormat="1" ht="50" customHeight="1" spans="1:6">
      <c r="A8" s="15">
        <v>3</v>
      </c>
      <c r="B8" s="20" t="s">
        <v>199</v>
      </c>
      <c r="C8" s="16" t="s">
        <v>200</v>
      </c>
      <c r="D8" s="19">
        <v>1694</v>
      </c>
      <c r="E8" s="19" t="s">
        <v>197</v>
      </c>
      <c r="F8" s="18" t="s">
        <v>201</v>
      </c>
    </row>
    <row r="9" s="3" customFormat="1" ht="50" customHeight="1" spans="1:6">
      <c r="A9" s="15">
        <v>4</v>
      </c>
      <c r="B9" s="20" t="s">
        <v>202</v>
      </c>
      <c r="C9" s="16" t="s">
        <v>203</v>
      </c>
      <c r="D9" s="19">
        <v>3106</v>
      </c>
      <c r="E9" s="19" t="s">
        <v>204</v>
      </c>
      <c r="F9" s="18" t="s">
        <v>201</v>
      </c>
    </row>
    <row r="10" s="2" customFormat="1" ht="50" customHeight="1" spans="1:6">
      <c r="A10" s="15">
        <v>5</v>
      </c>
      <c r="B10" s="20" t="s">
        <v>205</v>
      </c>
      <c r="C10" s="16" t="s">
        <v>206</v>
      </c>
      <c r="D10" s="19">
        <v>1000</v>
      </c>
      <c r="E10" s="19" t="s">
        <v>207</v>
      </c>
      <c r="F10" s="18" t="s">
        <v>201</v>
      </c>
    </row>
    <row r="11" s="2" customFormat="1" ht="50" customHeight="1" spans="1:6">
      <c r="A11" s="15">
        <v>6</v>
      </c>
      <c r="B11" s="20" t="s">
        <v>208</v>
      </c>
      <c r="C11" s="16" t="s">
        <v>209</v>
      </c>
      <c r="D11" s="19">
        <v>1200</v>
      </c>
      <c r="E11" s="19" t="s">
        <v>210</v>
      </c>
      <c r="F11" s="18" t="s">
        <v>201</v>
      </c>
    </row>
    <row r="12" s="2" customFormat="1" ht="31" customHeight="1" spans="1:6">
      <c r="A12" s="21" t="s">
        <v>193</v>
      </c>
      <c r="B12" s="21"/>
      <c r="C12" s="21"/>
      <c r="D12" s="22">
        <f>SUM(D6:D11)</f>
        <v>8600</v>
      </c>
      <c r="E12" s="22"/>
      <c r="F12" s="16"/>
    </row>
  </sheetData>
  <mergeCells count="9">
    <mergeCell ref="A2:F2"/>
    <mergeCell ref="A3:B3"/>
    <mergeCell ref="A12:C12"/>
    <mergeCell ref="A4:A5"/>
    <mergeCell ref="B4:B5"/>
    <mergeCell ref="C4:C5"/>
    <mergeCell ref="D4:D5"/>
    <mergeCell ref="E4:E5"/>
    <mergeCell ref="F4:F5"/>
  </mergeCells>
  <pageMargins left="0.550694444444444" right="0.354166666666667" top="0.786805555555556" bottom="0.74791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2020年一般公共预算收支平衡表</vt:lpstr>
      <vt:lpstr>2020年政府性基金预算收支平衡表</vt:lpstr>
      <vt:lpstr>2020年5000万一般债券</vt:lpstr>
      <vt:lpstr>2020年8600万专项债券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杨鸿</dc:creator>
  <cp:lastModifiedBy>奋斗</cp:lastModifiedBy>
  <dcterms:created xsi:type="dcterms:W3CDTF">2018-11-11T11:43:00Z</dcterms:created>
  <cp:lastPrinted>2019-05-27T07:06:00Z</cp:lastPrinted>
  <dcterms:modified xsi:type="dcterms:W3CDTF">2020-09-30T02:41:26Z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