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2465" tabRatio="827" firstSheet="10" activeTab="14"/>
  </bookViews>
  <sheets>
    <sheet name="目录" sheetId="1" r:id="rId1"/>
    <sheet name="2021年一般公共预算收入表" sheetId="9" r:id="rId2"/>
    <sheet name="2021年一般公共预算支出预算表" sheetId="29" r:id="rId3"/>
    <sheet name="2021年本级一般公共预算基本支出经济分类表 " sheetId="28" r:id="rId4"/>
    <sheet name="2021年一般公共预算税收返还和转移支付表 " sheetId="35" r:id="rId5"/>
    <sheet name="2021年政府一般债务限额和余额情况表" sheetId="38" r:id="rId6"/>
    <sheet name="2021年一般公共预算“三公”经费会议费培训费支出安排汇总表" sheetId="21" r:id="rId7"/>
    <sheet name="2021年政府性基金预算收入预算表 " sheetId="36" r:id="rId8"/>
    <sheet name="2021年政府性基金预算支出预算表 " sheetId="37" r:id="rId9"/>
    <sheet name="2021年政府性基金预算转移支付表" sheetId="12" r:id="rId10"/>
    <sheet name="2021年政府专项债务限额和余额情况表 " sheetId="40" r:id="rId11"/>
    <sheet name="2021年社会保险基金收支总表" sheetId="13" r:id="rId12"/>
    <sheet name="2021年社会保险基金收入表" sheetId="42" r:id="rId13"/>
    <sheet name="2021年社会保险基金支出表 " sheetId="41" r:id="rId14"/>
    <sheet name="2021年国有资本经营预算收入表 " sheetId="17" r:id="rId15"/>
    <sheet name="2021年国有资本经营预算支出表" sheetId="43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13P" localSheetId="14">#REF!</definedName>
    <definedName name="_13P" localSheetId="15">#REF!</definedName>
    <definedName name="_13P" localSheetId="12">#REF!</definedName>
    <definedName name="_13P" localSheetId="13">#REF!</definedName>
    <definedName name="_13P" localSheetId="4">#REF!</definedName>
    <definedName name="_13P" localSheetId="7">#REF!</definedName>
    <definedName name="_13P" localSheetId="8">#REF!</definedName>
    <definedName name="_13P" localSheetId="10">#REF!</definedName>
    <definedName name="_13P">#REF!</definedName>
    <definedName name="_4P" localSheetId="14">#REF!</definedName>
    <definedName name="_4P" localSheetId="15">#REF!</definedName>
    <definedName name="_4P" localSheetId="12">#REF!</definedName>
    <definedName name="_4P" localSheetId="13">#REF!</definedName>
    <definedName name="_4P" localSheetId="4">#REF!</definedName>
    <definedName name="_4P" localSheetId="7">#REF!</definedName>
    <definedName name="_4P" localSheetId="8">#REF!</definedName>
    <definedName name="_4P" localSheetId="10">#REF!</definedName>
    <definedName name="_4P">#REF!</definedName>
    <definedName name="_Fill" localSheetId="14" hidden="1">[1]eqpmad2!#REF!</definedName>
    <definedName name="_Fill" localSheetId="15" hidden="1">[1]eqpmad2!#REF!</definedName>
    <definedName name="_Fill" localSheetId="12" hidden="1">[1]eqpmad2!#REF!</definedName>
    <definedName name="_Fill" localSheetId="13" hidden="1">[1]eqpmad2!#REF!</definedName>
    <definedName name="_Fill" localSheetId="4" hidden="1">[1]eqpmad2!#REF!</definedName>
    <definedName name="_Fill" localSheetId="7" hidden="1">[1]eqpmad2!#REF!</definedName>
    <definedName name="_Fill" localSheetId="8" hidden="1">[1]eqpmad2!#REF!</definedName>
    <definedName name="_Fill" localSheetId="10" hidden="1">[1]eqpmad2!#REF!</definedName>
    <definedName name="_Fill" hidden="1">[1]eqpmad2!#REF!</definedName>
    <definedName name="_xlnm._FilterDatabase" localSheetId="14" hidden="1">#REF!</definedName>
    <definedName name="_xlnm._FilterDatabase" localSheetId="15" hidden="1">#REF!</definedName>
    <definedName name="_xlnm._FilterDatabase" localSheetId="12" hidden="1">#REF!</definedName>
    <definedName name="_xlnm._FilterDatabase" localSheetId="13" hidden="1">#REF!</definedName>
    <definedName name="_xlnm._FilterDatabase" localSheetId="4" hidden="1">#REF!</definedName>
    <definedName name="_xlnm._FilterDatabase" localSheetId="2" hidden="1">'2021年一般公共预算支出预算表'!$A$4:$E$310</definedName>
    <definedName name="_xlnm._FilterDatabase" localSheetId="7" hidden="1">#REF!</definedName>
    <definedName name="_xlnm._FilterDatabase" localSheetId="8" hidden="1">#REF!</definedName>
    <definedName name="_xlnm._FilterDatabase" localSheetId="10" hidden="1">#REF!</definedName>
    <definedName name="_xlnm._FilterDatabase" hidden="1">#REF!</definedName>
    <definedName name="_Order1" hidden="1">255</definedName>
    <definedName name="_Order2" hidden="1">255</definedName>
    <definedName name="A1_" localSheetId="14">#REF!</definedName>
    <definedName name="A1_" localSheetId="15">#REF!</definedName>
    <definedName name="A1_" localSheetId="12">#REF!</definedName>
    <definedName name="A1_" localSheetId="13">#REF!</definedName>
    <definedName name="A1_" localSheetId="4">#REF!</definedName>
    <definedName name="A1_" localSheetId="7">#REF!</definedName>
    <definedName name="A1_" localSheetId="8">#REF!</definedName>
    <definedName name="A1_" localSheetId="10">#REF!</definedName>
    <definedName name="A1_">#REF!</definedName>
    <definedName name="A2_" localSheetId="14">#REF!</definedName>
    <definedName name="A2_" localSheetId="15">#REF!</definedName>
    <definedName name="A2_" localSheetId="12">#REF!</definedName>
    <definedName name="A2_" localSheetId="13">#REF!</definedName>
    <definedName name="A2_" localSheetId="4">#REF!</definedName>
    <definedName name="A2_" localSheetId="7">#REF!</definedName>
    <definedName name="A2_" localSheetId="8">#REF!</definedName>
    <definedName name="A2_" localSheetId="10">#REF!</definedName>
    <definedName name="A2_">#REF!</definedName>
    <definedName name="A3_" localSheetId="14">#REF!</definedName>
    <definedName name="A3_" localSheetId="15">#REF!</definedName>
    <definedName name="A3_" localSheetId="12">#REF!</definedName>
    <definedName name="A3_" localSheetId="13">#REF!</definedName>
    <definedName name="A3_" localSheetId="4">#REF!</definedName>
    <definedName name="A3_" localSheetId="7">#REF!</definedName>
    <definedName name="A3_" localSheetId="8">#REF!</definedName>
    <definedName name="A3_" localSheetId="10">#REF!</definedName>
    <definedName name="A3_">#REF!</definedName>
    <definedName name="aa">"b2:f14"</definedName>
    <definedName name="_xlnm.Database" localSheetId="14" hidden="1">#REF!</definedName>
    <definedName name="_xlnm.Database" localSheetId="15" hidden="1">#REF!</definedName>
    <definedName name="_xlnm.Database" localSheetId="12" hidden="1">#REF!</definedName>
    <definedName name="_xlnm.Database" localSheetId="13" hidden="1">#REF!</definedName>
    <definedName name="_xlnm.Database" localSheetId="4" hidden="1">#REF!</definedName>
    <definedName name="_xlnm.Database" localSheetId="7" hidden="1">#REF!</definedName>
    <definedName name="_xlnm.Database" localSheetId="8" hidden="1">#REF!</definedName>
    <definedName name="_xlnm.Database" localSheetId="10" hidden="1">#REF!</definedName>
    <definedName name="_xlnm.Database" hidden="1">#REF!</definedName>
    <definedName name="datedba" localSheetId="14">#REF!</definedName>
    <definedName name="datedba" localSheetId="15">#REF!</definedName>
    <definedName name="datedba" localSheetId="12">#REF!</definedName>
    <definedName name="datedba" localSheetId="13">#REF!</definedName>
    <definedName name="datedba" localSheetId="4">#REF!</definedName>
    <definedName name="datedba" localSheetId="7">#REF!</definedName>
    <definedName name="datedba" localSheetId="8">#REF!</definedName>
    <definedName name="datedba" localSheetId="10">#REF!</definedName>
    <definedName name="datedba">#REF!</definedName>
    <definedName name="dss" localSheetId="14" hidden="1">#REF!</definedName>
    <definedName name="dss" localSheetId="15" hidden="1">#REF!</definedName>
    <definedName name="dss" localSheetId="12" hidden="1">#REF!</definedName>
    <definedName name="dss" localSheetId="13" hidden="1">#REF!</definedName>
    <definedName name="dss" localSheetId="4" hidden="1">#REF!</definedName>
    <definedName name="dss" localSheetId="7" hidden="1">#REF!</definedName>
    <definedName name="dss" localSheetId="8" hidden="1">#REF!</definedName>
    <definedName name="dss" localSheetId="10" hidden="1">#REF!</definedName>
    <definedName name="dss" hidden="1">#REF!</definedName>
    <definedName name="GR" localSheetId="14">[2]人员经费表!#REF!</definedName>
    <definedName name="GR" localSheetId="15">[2]人员经费表!#REF!</definedName>
    <definedName name="GR" localSheetId="12">[2]人员经费表!#REF!</definedName>
    <definedName name="GR" localSheetId="13">[2]人员经费表!#REF!</definedName>
    <definedName name="GR" localSheetId="4">[2]人员经费表!#REF!</definedName>
    <definedName name="GR" localSheetId="7">[2]人员经费表!#REF!</definedName>
    <definedName name="GR" localSheetId="8">[2]人员经费表!#REF!</definedName>
    <definedName name="GR" localSheetId="10">[2]人员经费表!#REF!</definedName>
    <definedName name="GR">[2]人员经费表!#REF!</definedName>
    <definedName name="MCH" localSheetId="14">#REF!</definedName>
    <definedName name="MCH" localSheetId="15">#REF!</definedName>
    <definedName name="MCH" localSheetId="12">#REF!</definedName>
    <definedName name="MCH" localSheetId="13">#REF!</definedName>
    <definedName name="MCH" localSheetId="4">#REF!</definedName>
    <definedName name="MCH" localSheetId="7">#REF!</definedName>
    <definedName name="MCH" localSheetId="8">#REF!</definedName>
    <definedName name="MCH" localSheetId="10">#REF!</definedName>
    <definedName name="MCH">#REF!</definedName>
    <definedName name="page2" localSheetId="3">'2021年本级一般公共预算基本支出经济分类表 '!#REF!</definedName>
    <definedName name="_xlnm.Print_Area" localSheetId="14" hidden="1">#REF!</definedName>
    <definedName name="_xlnm.Print_Area" localSheetId="15" hidden="1">#REF!</definedName>
    <definedName name="_xlnm.Print_Area" localSheetId="12" hidden="1">#REF!</definedName>
    <definedName name="_xlnm.Print_Area" localSheetId="13" hidden="1">#REF!</definedName>
    <definedName name="_xlnm.Print_Area" localSheetId="4" hidden="1">#REF!</definedName>
    <definedName name="_xlnm.Print_Area" localSheetId="7" hidden="1">#REF!</definedName>
    <definedName name="_xlnm.Print_Area" localSheetId="8" hidden="1">#REF!</definedName>
    <definedName name="_xlnm.Print_Area" localSheetId="10" hidden="1">#REF!</definedName>
    <definedName name="_xlnm.Print_Area" hidden="1">#REF!</definedName>
    <definedName name="_xlnm.Print_Titles" localSheetId="3">'2021年本级一般公共预算基本支出经济分类表 '!$1:$3</definedName>
    <definedName name="_xlnm.Print_Titles" localSheetId="1">'2021年一般公共预算收入表'!$1:$3</definedName>
    <definedName name="_xlnm.Print_Titles" localSheetId="7">'2021年政府性基金预算收入预算表 '!$1:$4</definedName>
    <definedName name="_xlnm.Print_Titles" localSheetId="8">'2021年政府性基金预算支出预算表 '!$1:$4</definedName>
    <definedName name="_xlnm.Print_Titles" localSheetId="9">'2021年政府性基金预算转移支付表'!$1:$3</definedName>
    <definedName name="_xlnm.Print_Titles" hidden="1">#N/A</definedName>
    <definedName name="RS" localSheetId="14">#REF!</definedName>
    <definedName name="RS" localSheetId="15">#REF!</definedName>
    <definedName name="RS" localSheetId="12">#REF!</definedName>
    <definedName name="RS" localSheetId="13">#REF!</definedName>
    <definedName name="RS" localSheetId="4">#REF!</definedName>
    <definedName name="RS" localSheetId="7">#REF!</definedName>
    <definedName name="RS" localSheetId="8">#REF!</definedName>
    <definedName name="RS" localSheetId="10">#REF!</definedName>
    <definedName name="RS">#REF!</definedName>
    <definedName name="TILE13" localSheetId="14">#REF!</definedName>
    <definedName name="TILE13" localSheetId="15">#REF!</definedName>
    <definedName name="TILE13" localSheetId="12">#REF!</definedName>
    <definedName name="TILE13" localSheetId="13">#REF!</definedName>
    <definedName name="TILE13" localSheetId="4">#REF!</definedName>
    <definedName name="TILE13" localSheetId="7">#REF!</definedName>
    <definedName name="TILE13" localSheetId="8">#REF!</definedName>
    <definedName name="TILE13" localSheetId="10">#REF!</definedName>
    <definedName name="TILE13">#REF!</definedName>
    <definedName name="TILE4" localSheetId="14">#REF!</definedName>
    <definedName name="TILE4" localSheetId="15">#REF!</definedName>
    <definedName name="TILE4" localSheetId="12">#REF!</definedName>
    <definedName name="TILE4" localSheetId="13">#REF!</definedName>
    <definedName name="TILE4" localSheetId="4">#REF!</definedName>
    <definedName name="TILE4" localSheetId="7">#REF!</definedName>
    <definedName name="TILE4" localSheetId="8">#REF!</definedName>
    <definedName name="TILE4" localSheetId="10">#REF!</definedName>
    <definedName name="TILE4">#REF!</definedName>
    <definedName name="表1">[3]月报!$A$5:$C$147</definedName>
    <definedName name="地区名称" localSheetId="14">[4]封面!$B$2:$B$6</definedName>
    <definedName name="地区名称" localSheetId="15">[4]封面!$B$2:$B$6</definedName>
    <definedName name="地区名称" localSheetId="12">#REF!</definedName>
    <definedName name="地区名称" localSheetId="13">#REF!</definedName>
    <definedName name="地区名称" localSheetId="4">#REF!</definedName>
    <definedName name="地区名称" localSheetId="7">#REF!</definedName>
    <definedName name="地区名称" localSheetId="8">#REF!</definedName>
    <definedName name="地区名称" localSheetId="10">#REF!</definedName>
    <definedName name="地区名称">#REF!</definedName>
    <definedName name="工资">[5]月报!$A$5:$C$147</definedName>
    <definedName name="两税比重22" localSheetId="14">#REF!</definedName>
    <definedName name="两税比重22" localSheetId="15">#REF!</definedName>
    <definedName name="两税比重22" localSheetId="12">#REF!</definedName>
    <definedName name="两税比重22" localSheetId="13">#REF!</definedName>
    <definedName name="两税比重22" localSheetId="4">#REF!</definedName>
    <definedName name="两税比重22" localSheetId="7">#REF!</definedName>
    <definedName name="两税比重22" localSheetId="8">#REF!</definedName>
    <definedName name="两税比重22" localSheetId="10">#REF!</definedName>
    <definedName name="两税比重22">#REF!</definedName>
    <definedName name="年终结算" localSheetId="14">[2]人员经费表!#REF!</definedName>
    <definedName name="年终结算" localSheetId="15">[2]人员经费表!#REF!</definedName>
    <definedName name="年终结算" localSheetId="12">[2]人员经费表!#REF!</definedName>
    <definedName name="年终结算" localSheetId="13">[2]人员经费表!#REF!</definedName>
    <definedName name="年终结算" localSheetId="4">[2]人员经费表!#REF!</definedName>
    <definedName name="年终结算" localSheetId="7">[2]人员经费表!#REF!</definedName>
    <definedName name="年终结算" localSheetId="8">[2]人员经费表!#REF!</definedName>
    <definedName name="年终结算" localSheetId="10">[2]人员经费表!#REF!</definedName>
    <definedName name="年终结算">[2]人员经费表!#REF!</definedName>
    <definedName name="是否少数民族">[6]基础编码!$P$2:$P$3</definedName>
    <definedName name="收入预算表" localSheetId="15">[2]人员经费表!#REF!</definedName>
    <definedName name="收入预算表" localSheetId="12">[2]人员经费表!#REF!</definedName>
    <definedName name="收入预算表" localSheetId="13">[2]人员经费表!#REF!</definedName>
    <definedName name="收入预算表" localSheetId="10">[2]人员经费表!#REF!</definedName>
    <definedName name="收入预算表">[2]人员经费表!#REF!</definedName>
    <definedName name="压缩掉的支出" localSheetId="14">#REF!</definedName>
    <definedName name="压缩掉的支出" localSheetId="15">#REF!</definedName>
    <definedName name="压缩掉的支出" localSheetId="12">#REF!</definedName>
    <definedName name="压缩掉的支出" localSheetId="13">#REF!</definedName>
    <definedName name="压缩掉的支出" localSheetId="4">#REF!</definedName>
    <definedName name="压缩掉的支出" localSheetId="7">#REF!</definedName>
    <definedName name="压缩掉的支出" localSheetId="8">#REF!</definedName>
    <definedName name="压缩掉的支出" localSheetId="10">#REF!</definedName>
    <definedName name="压缩掉的支出">#REF!</definedName>
    <definedName name="月报">[7]月报!$A$5:$C$147</definedName>
    <definedName name="月报1">[7]月报!$A$5:$C$147</definedName>
    <definedName name="赵局修改" localSheetId="14">#REF!</definedName>
    <definedName name="赵局修改" localSheetId="15">#REF!</definedName>
    <definedName name="赵局修改" localSheetId="12">#REF!</definedName>
    <definedName name="赵局修改" localSheetId="13">#REF!</definedName>
    <definedName name="赵局修改" localSheetId="4">#REF!</definedName>
    <definedName name="赵局修改" localSheetId="7">#REF!</definedName>
    <definedName name="赵局修改" localSheetId="8">#REF!</definedName>
    <definedName name="赵局修改" localSheetId="10">#REF!</definedName>
    <definedName name="赵局修改">#REF!</definedName>
    <definedName name="专项" localSheetId="14">#REF!</definedName>
    <definedName name="专项" localSheetId="15">#REF!</definedName>
    <definedName name="专项" localSheetId="12">#REF!</definedName>
    <definedName name="专项" localSheetId="13">#REF!</definedName>
    <definedName name="专项" localSheetId="4">#REF!</definedName>
    <definedName name="专项" localSheetId="7">#REF!</definedName>
    <definedName name="专项" localSheetId="8">#REF!</definedName>
    <definedName name="专项" localSheetId="10">#REF!</definedName>
    <definedName name="专项">#REF!</definedName>
  </definedNames>
  <calcPr calcId="125725"/>
</workbook>
</file>

<file path=xl/calcChain.xml><?xml version="1.0" encoding="utf-8"?>
<calcChain xmlns="http://schemas.openxmlformats.org/spreadsheetml/2006/main">
  <c r="B4" i="21"/>
  <c r="B4" i="9"/>
  <c r="B31" s="1"/>
  <c r="D31" s="1"/>
  <c r="C13" i="43"/>
  <c r="C15" s="1"/>
  <c r="B11"/>
  <c r="B10"/>
  <c r="B9"/>
  <c r="B8"/>
  <c r="B7"/>
  <c r="B6"/>
  <c r="B12" i="42"/>
  <c r="B11"/>
  <c r="B10"/>
  <c r="B9"/>
  <c r="B8"/>
  <c r="B7"/>
  <c r="B6"/>
  <c r="B5"/>
  <c r="B4"/>
  <c r="B13" i="13"/>
  <c r="B14"/>
  <c r="B15"/>
  <c r="B16"/>
  <c r="B17"/>
  <c r="B18"/>
  <c r="B19"/>
  <c r="B20"/>
  <c r="B9" i="41"/>
  <c r="B8"/>
  <c r="B7"/>
  <c r="B6"/>
  <c r="B5"/>
  <c r="B4"/>
  <c r="C27" i="37"/>
  <c r="B27"/>
  <c r="C26"/>
  <c r="C36" s="1"/>
  <c r="B26"/>
  <c r="C25"/>
  <c r="C20"/>
  <c r="D17"/>
  <c r="B15"/>
  <c r="D15" s="1"/>
  <c r="B13"/>
  <c r="D12"/>
  <c r="B11"/>
  <c r="D11" s="1"/>
  <c r="D10"/>
  <c r="D9"/>
  <c r="B9"/>
  <c r="B7"/>
  <c r="B25" s="1"/>
  <c r="C5"/>
  <c r="B5"/>
  <c r="D28" i="36"/>
  <c r="C27"/>
  <c r="D27" s="1"/>
  <c r="B27"/>
  <c r="B26" s="1"/>
  <c r="B36" s="1"/>
  <c r="D25"/>
  <c r="C25"/>
  <c r="B25"/>
  <c r="D20"/>
  <c r="D16"/>
  <c r="D13"/>
  <c r="C12" i="40"/>
  <c r="B12" s="1"/>
  <c r="B9"/>
  <c r="B7"/>
  <c r="C12" i="38"/>
  <c r="B12" s="1"/>
  <c r="B10"/>
  <c r="B9"/>
  <c r="B7"/>
  <c r="E131" i="29"/>
  <c r="E126"/>
  <c r="E22"/>
  <c r="E298"/>
  <c r="E299"/>
  <c r="E303"/>
  <c r="E252"/>
  <c r="E238"/>
  <c r="E213"/>
  <c r="E49"/>
  <c r="E149"/>
  <c r="E232"/>
  <c r="E241"/>
  <c r="E248"/>
  <c r="E270"/>
  <c r="E278"/>
  <c r="E283"/>
  <c r="E287"/>
  <c r="E295"/>
  <c r="E292"/>
  <c r="E308"/>
  <c r="E201"/>
  <c r="E124"/>
  <c r="E115"/>
  <c r="E100"/>
  <c r="E84"/>
  <c r="E81"/>
  <c r="E6"/>
  <c r="C13" i="17"/>
  <c r="B10"/>
  <c r="B8"/>
  <c r="B7"/>
  <c r="B6"/>
  <c r="B13" s="1"/>
  <c r="B15" s="1"/>
  <c r="B12" i="13"/>
  <c r="B11"/>
  <c r="B10"/>
  <c r="B9"/>
  <c r="B8"/>
  <c r="B7"/>
  <c r="B6"/>
  <c r="B5"/>
  <c r="B4"/>
  <c r="D11" i="21"/>
  <c r="D10"/>
  <c r="D9"/>
  <c r="D8"/>
  <c r="D7"/>
  <c r="C6"/>
  <c r="D6" s="1"/>
  <c r="B6"/>
  <c r="D5"/>
  <c r="C4"/>
  <c r="D4" s="1"/>
  <c r="B64" i="28"/>
  <c r="B56"/>
  <c r="B50"/>
  <c r="B47"/>
  <c r="B43"/>
  <c r="B40"/>
  <c r="B36"/>
  <c r="B29"/>
  <c r="B21"/>
  <c r="B10"/>
  <c r="B5"/>
  <c r="C31" i="9"/>
  <c r="D28"/>
  <c r="D27"/>
  <c r="D26"/>
  <c r="D24"/>
  <c r="D23"/>
  <c r="D22"/>
  <c r="D21"/>
  <c r="C21"/>
  <c r="B21"/>
  <c r="D19"/>
  <c r="D17"/>
  <c r="D16"/>
  <c r="D15"/>
  <c r="D14"/>
  <c r="D13"/>
  <c r="D12"/>
  <c r="D11"/>
  <c r="D10"/>
  <c r="D9"/>
  <c r="D8"/>
  <c r="D6"/>
  <c r="D5"/>
  <c r="D4"/>
  <c r="C4"/>
  <c r="B13" i="43" l="1"/>
  <c r="D13" i="17"/>
  <c r="C15"/>
  <c r="D15" s="1"/>
  <c r="B15" i="43"/>
  <c r="D15" s="1"/>
  <c r="D13"/>
  <c r="D36" i="37"/>
  <c r="D25"/>
  <c r="B36"/>
  <c r="C26" i="36"/>
  <c r="B4" i="28"/>
  <c r="C36" i="36" l="1"/>
  <c r="D36" s="1"/>
  <c r="D26"/>
</calcChain>
</file>

<file path=xl/sharedStrings.xml><?xml version="1.0" encoding="utf-8"?>
<sst xmlns="http://schemas.openxmlformats.org/spreadsheetml/2006/main" count="1586" uniqueCount="596">
  <si>
    <t>目      录</t>
  </si>
  <si>
    <t>单位：万元</t>
  </si>
  <si>
    <t>-</t>
  </si>
  <si>
    <t>合计</t>
  </si>
  <si>
    <t>——</t>
  </si>
  <si>
    <t>2021年一般公共预算收入预算表</t>
  </si>
  <si>
    <t>2021年本级一般公共预算支出经济分类表</t>
  </si>
  <si>
    <t>2021年一般公共预算“三公”经费、会议费、培训费支出安排汇总表</t>
  </si>
  <si>
    <t>2021年社会保险基金收支预算表</t>
  </si>
  <si>
    <t>单位：元</t>
  </si>
  <si>
    <t/>
  </si>
  <si>
    <t>201</t>
  </si>
  <si>
    <t>01</t>
  </si>
  <si>
    <t>07</t>
  </si>
  <si>
    <t>99</t>
  </si>
  <si>
    <t>02</t>
  </si>
  <si>
    <t>03</t>
  </si>
  <si>
    <t>04</t>
  </si>
  <si>
    <t>05</t>
  </si>
  <si>
    <t>50</t>
  </si>
  <si>
    <t>06</t>
  </si>
  <si>
    <t>08</t>
  </si>
  <si>
    <t>10</t>
  </si>
  <si>
    <t>11</t>
  </si>
  <si>
    <t>13</t>
  </si>
  <si>
    <t>23</t>
  </si>
  <si>
    <t>28</t>
  </si>
  <si>
    <t>29</t>
  </si>
  <si>
    <t>31</t>
  </si>
  <si>
    <t>32</t>
  </si>
  <si>
    <t>33</t>
  </si>
  <si>
    <t>34</t>
  </si>
  <si>
    <t>36</t>
  </si>
  <si>
    <t>38</t>
  </si>
  <si>
    <t>16</t>
  </si>
  <si>
    <t>203</t>
  </si>
  <si>
    <t>204</t>
  </si>
  <si>
    <t>19</t>
  </si>
  <si>
    <t>205</t>
  </si>
  <si>
    <t>09</t>
  </si>
  <si>
    <t>206</t>
  </si>
  <si>
    <t>207</t>
  </si>
  <si>
    <t>12</t>
  </si>
  <si>
    <t>208</t>
  </si>
  <si>
    <t>20</t>
  </si>
  <si>
    <t>21</t>
  </si>
  <si>
    <t>25</t>
  </si>
  <si>
    <t>26</t>
  </si>
  <si>
    <t>27</t>
  </si>
  <si>
    <t>30</t>
  </si>
  <si>
    <t>210</t>
  </si>
  <si>
    <t>17</t>
  </si>
  <si>
    <t>15</t>
  </si>
  <si>
    <t>211</t>
  </si>
  <si>
    <t>212</t>
  </si>
  <si>
    <t>213</t>
  </si>
  <si>
    <t>214</t>
  </si>
  <si>
    <t>215</t>
  </si>
  <si>
    <t>216</t>
  </si>
  <si>
    <t>220</t>
  </si>
  <si>
    <t>221</t>
  </si>
  <si>
    <t>224</t>
  </si>
  <si>
    <t>232</t>
  </si>
  <si>
    <r>
      <t xml:space="preserve">				2021</t>
    </r>
    <r>
      <rPr>
        <b/>
        <sz val="20"/>
        <rFont val="宋体"/>
        <family val="3"/>
        <charset val="134"/>
      </rPr>
      <t xml:space="preserve">年政府预算支出经济分类情况表						
</t>
    </r>
  </si>
  <si>
    <r>
      <rPr>
        <sz val="10"/>
        <rFont val="宋体"/>
        <family val="3"/>
        <charset val="134"/>
      </rPr>
      <t>单位：元</t>
    </r>
  </si>
  <si>
    <r>
      <rPr>
        <sz val="10"/>
        <rFont val="宋体"/>
        <family val="3"/>
        <charset val="134"/>
      </rPr>
      <t>类</t>
    </r>
  </si>
  <si>
    <r>
      <rPr>
        <sz val="10"/>
        <rFont val="宋体"/>
        <family val="3"/>
        <charset val="134"/>
      </rPr>
      <t>款</t>
    </r>
  </si>
  <si>
    <r>
      <rPr>
        <sz val="10"/>
        <rFont val="宋体"/>
        <family val="3"/>
        <charset val="134"/>
      </rPr>
      <t>项</t>
    </r>
  </si>
  <si>
    <r>
      <rPr>
        <sz val="10"/>
        <rFont val="宋体"/>
        <family val="3"/>
        <charset val="134"/>
      </rPr>
      <t>功能科目名称</t>
    </r>
  </si>
  <si>
    <r>
      <rPr>
        <sz val="10"/>
        <rFont val="宋体"/>
        <family val="3"/>
        <charset val="134"/>
      </rPr>
      <t>合计</t>
    </r>
  </si>
  <si>
    <r>
      <rPr>
        <sz val="10"/>
        <rFont val="宋体"/>
        <family val="3"/>
        <charset val="134"/>
      </rPr>
      <t>总计</t>
    </r>
    <r>
      <rPr>
        <sz val="10"/>
        <rFont val="Arial"/>
        <family val="2"/>
      </rPr>
      <t>:</t>
    </r>
  </si>
  <si>
    <r>
      <rPr>
        <sz val="10"/>
        <rFont val="宋体"/>
        <family val="3"/>
        <charset val="134"/>
      </rPr>
      <t>人大事务</t>
    </r>
  </si>
  <si>
    <r>
      <rPr>
        <sz val="10"/>
        <rFont val="宋体"/>
        <family val="3"/>
        <charset val="134"/>
      </rPr>
      <t>行政运行</t>
    </r>
  </si>
  <si>
    <r>
      <rPr>
        <sz val="10"/>
        <rFont val="宋体"/>
        <family val="3"/>
        <charset val="134"/>
      </rPr>
      <t>人大代表履职能力提升</t>
    </r>
  </si>
  <si>
    <r>
      <rPr>
        <sz val="10"/>
        <rFont val="宋体"/>
        <family val="3"/>
        <charset val="134"/>
      </rPr>
      <t>其他人大事务支出</t>
    </r>
  </si>
  <si>
    <r>
      <rPr>
        <sz val="10"/>
        <rFont val="宋体"/>
        <family val="3"/>
        <charset val="134"/>
      </rPr>
      <t>政协事务</t>
    </r>
  </si>
  <si>
    <r>
      <rPr>
        <sz val="10"/>
        <rFont val="宋体"/>
        <family val="3"/>
        <charset val="134"/>
      </rPr>
      <t>一般行政管理事务</t>
    </r>
  </si>
  <si>
    <r>
      <rPr>
        <sz val="10"/>
        <rFont val="宋体"/>
        <family val="3"/>
        <charset val="134"/>
      </rPr>
      <t>其他政协事务支出</t>
    </r>
  </si>
  <si>
    <r>
      <rPr>
        <sz val="10"/>
        <rFont val="宋体"/>
        <family val="3"/>
        <charset val="134"/>
      </rPr>
      <t>政府办公厅（室）及相关机构事务</t>
    </r>
  </si>
  <si>
    <r>
      <rPr>
        <sz val="10"/>
        <rFont val="宋体"/>
        <family val="3"/>
        <charset val="134"/>
      </rPr>
      <t>机关服务</t>
    </r>
  </si>
  <si>
    <r>
      <rPr>
        <sz val="10"/>
        <rFont val="宋体"/>
        <family val="3"/>
        <charset val="134"/>
      </rPr>
      <t>专项服务</t>
    </r>
  </si>
  <si>
    <r>
      <rPr>
        <sz val="10"/>
        <rFont val="宋体"/>
        <family val="3"/>
        <charset val="134"/>
      </rPr>
      <t>专项业务及机关事务管理</t>
    </r>
  </si>
  <si>
    <r>
      <rPr>
        <sz val="10"/>
        <rFont val="宋体"/>
        <family val="3"/>
        <charset val="134"/>
      </rPr>
      <t>事业运行</t>
    </r>
  </si>
  <si>
    <r>
      <rPr>
        <sz val="10"/>
        <rFont val="宋体"/>
        <family val="3"/>
        <charset val="134"/>
      </rPr>
      <t>其他政府办公厅（室）及相关机构事务支出</t>
    </r>
  </si>
  <si>
    <r>
      <rPr>
        <sz val="10"/>
        <rFont val="宋体"/>
        <family val="3"/>
        <charset val="134"/>
      </rPr>
      <t>发展与改革事务</t>
    </r>
  </si>
  <si>
    <r>
      <rPr>
        <sz val="10"/>
        <rFont val="宋体"/>
        <family val="3"/>
        <charset val="134"/>
      </rPr>
      <t>社会事业发展规划</t>
    </r>
  </si>
  <si>
    <r>
      <rPr>
        <sz val="10"/>
        <rFont val="宋体"/>
        <family val="3"/>
        <charset val="134"/>
      </rPr>
      <t>其他发展与改革事务支出</t>
    </r>
  </si>
  <si>
    <r>
      <rPr>
        <sz val="10"/>
        <rFont val="宋体"/>
        <family val="3"/>
        <charset val="134"/>
      </rPr>
      <t>统计信息事务</t>
    </r>
  </si>
  <si>
    <r>
      <rPr>
        <sz val="10"/>
        <rFont val="宋体"/>
        <family val="3"/>
        <charset val="134"/>
      </rPr>
      <t>专项统计业务</t>
    </r>
  </si>
  <si>
    <r>
      <rPr>
        <sz val="10"/>
        <rFont val="宋体"/>
        <family val="3"/>
        <charset val="134"/>
      </rPr>
      <t>财政事务</t>
    </r>
  </si>
  <si>
    <r>
      <rPr>
        <sz val="10"/>
        <rFont val="宋体"/>
        <family val="3"/>
        <charset val="134"/>
      </rPr>
      <t>信息化建设</t>
    </r>
  </si>
  <si>
    <r>
      <rPr>
        <sz val="10"/>
        <rFont val="宋体"/>
        <family val="3"/>
        <charset val="134"/>
      </rPr>
      <t>财政委托业务支出</t>
    </r>
  </si>
  <si>
    <r>
      <rPr>
        <sz val="10"/>
        <rFont val="宋体"/>
        <family val="3"/>
        <charset val="134"/>
      </rPr>
      <t>其他财政事务支出</t>
    </r>
  </si>
  <si>
    <r>
      <rPr>
        <sz val="10"/>
        <rFont val="宋体"/>
        <family val="3"/>
        <charset val="134"/>
      </rPr>
      <t>税收事务</t>
    </r>
  </si>
  <si>
    <r>
      <rPr>
        <sz val="10"/>
        <rFont val="宋体"/>
        <family val="3"/>
        <charset val="134"/>
      </rPr>
      <t>税收业务</t>
    </r>
  </si>
  <si>
    <r>
      <rPr>
        <sz val="10"/>
        <rFont val="宋体"/>
        <family val="3"/>
        <charset val="134"/>
      </rPr>
      <t>审计事务</t>
    </r>
  </si>
  <si>
    <r>
      <rPr>
        <sz val="10"/>
        <rFont val="宋体"/>
        <family val="3"/>
        <charset val="134"/>
      </rPr>
      <t>审计业务</t>
    </r>
  </si>
  <si>
    <r>
      <rPr>
        <sz val="10"/>
        <rFont val="宋体"/>
        <family val="3"/>
        <charset val="134"/>
      </rPr>
      <t>纪检监察事务</t>
    </r>
  </si>
  <si>
    <r>
      <rPr>
        <sz val="10"/>
        <rFont val="宋体"/>
        <family val="3"/>
        <charset val="134"/>
      </rPr>
      <t>其他纪检监察事务支出</t>
    </r>
  </si>
  <si>
    <r>
      <rPr>
        <sz val="10"/>
        <rFont val="宋体"/>
        <family val="3"/>
        <charset val="134"/>
      </rPr>
      <t>商贸事务</t>
    </r>
  </si>
  <si>
    <r>
      <rPr>
        <sz val="10"/>
        <rFont val="宋体"/>
        <family val="3"/>
        <charset val="134"/>
      </rPr>
      <t>招商引资</t>
    </r>
  </si>
  <si>
    <r>
      <rPr>
        <sz val="10"/>
        <rFont val="宋体"/>
        <family val="3"/>
        <charset val="134"/>
      </rPr>
      <t>民族事务</t>
    </r>
  </si>
  <si>
    <r>
      <rPr>
        <sz val="10"/>
        <rFont val="宋体"/>
        <family val="3"/>
        <charset val="134"/>
      </rPr>
      <t>民主党派及工商联事务</t>
    </r>
  </si>
  <si>
    <r>
      <rPr>
        <sz val="10"/>
        <rFont val="宋体"/>
        <family val="3"/>
        <charset val="134"/>
      </rPr>
      <t>其他民主党派及工商联事务支出</t>
    </r>
  </si>
  <si>
    <r>
      <rPr>
        <sz val="10"/>
        <rFont val="宋体"/>
        <family val="3"/>
        <charset val="134"/>
      </rPr>
      <t>群众团体事务</t>
    </r>
  </si>
  <si>
    <r>
      <rPr>
        <sz val="10"/>
        <rFont val="宋体"/>
        <family val="3"/>
        <charset val="134"/>
      </rPr>
      <t>党委办公厅（室）及相关机构事务</t>
    </r>
  </si>
  <si>
    <r>
      <rPr>
        <sz val="10"/>
        <rFont val="宋体"/>
        <family val="3"/>
        <charset val="134"/>
      </rPr>
      <t>专项业务</t>
    </r>
  </si>
  <si>
    <r>
      <rPr>
        <sz val="10"/>
        <rFont val="宋体"/>
        <family val="3"/>
        <charset val="134"/>
      </rPr>
      <t>其他党委办公厅（室）及相关机构事务支出</t>
    </r>
  </si>
  <si>
    <r>
      <rPr>
        <sz val="10"/>
        <rFont val="宋体"/>
        <family val="3"/>
        <charset val="134"/>
      </rPr>
      <t>组织事务</t>
    </r>
  </si>
  <si>
    <r>
      <rPr>
        <sz val="10"/>
        <rFont val="宋体"/>
        <family val="3"/>
        <charset val="134"/>
      </rPr>
      <t>公务员事务</t>
    </r>
  </si>
  <si>
    <r>
      <rPr>
        <sz val="10"/>
        <rFont val="宋体"/>
        <family val="3"/>
        <charset val="134"/>
      </rPr>
      <t>其他组织事务支出</t>
    </r>
  </si>
  <si>
    <r>
      <rPr>
        <sz val="10"/>
        <rFont val="宋体"/>
        <family val="3"/>
        <charset val="134"/>
      </rPr>
      <t>宣传事务</t>
    </r>
  </si>
  <si>
    <r>
      <rPr>
        <sz val="10"/>
        <rFont val="宋体"/>
        <family val="3"/>
        <charset val="134"/>
      </rPr>
      <t>宣传管理</t>
    </r>
  </si>
  <si>
    <r>
      <rPr>
        <sz val="10"/>
        <rFont val="宋体"/>
        <family val="3"/>
        <charset val="134"/>
      </rPr>
      <t>其他宣传事务支出</t>
    </r>
  </si>
  <si>
    <r>
      <rPr>
        <sz val="10"/>
        <rFont val="宋体"/>
        <family val="3"/>
        <charset val="134"/>
      </rPr>
      <t>统战事务</t>
    </r>
  </si>
  <si>
    <r>
      <rPr>
        <sz val="10"/>
        <rFont val="宋体"/>
        <family val="3"/>
        <charset val="134"/>
      </rPr>
      <t>其他共产党事务支出</t>
    </r>
  </si>
  <si>
    <r>
      <rPr>
        <sz val="10"/>
        <rFont val="宋体"/>
        <family val="3"/>
        <charset val="134"/>
      </rPr>
      <t>市场监督管理事务</t>
    </r>
  </si>
  <si>
    <r>
      <rPr>
        <sz val="10"/>
        <rFont val="宋体"/>
        <family val="3"/>
        <charset val="134"/>
      </rPr>
      <t>食品安全监管</t>
    </r>
  </si>
  <si>
    <r>
      <rPr>
        <sz val="10"/>
        <rFont val="宋体"/>
        <family val="3"/>
        <charset val="134"/>
      </rPr>
      <t>国防动员</t>
    </r>
  </si>
  <si>
    <r>
      <rPr>
        <sz val="10"/>
        <rFont val="宋体"/>
        <family val="3"/>
        <charset val="134"/>
      </rPr>
      <t>民兵</t>
    </r>
  </si>
  <si>
    <r>
      <rPr>
        <sz val="10"/>
        <rFont val="宋体"/>
        <family val="3"/>
        <charset val="134"/>
      </rPr>
      <t>武装警察部队</t>
    </r>
  </si>
  <si>
    <r>
      <rPr>
        <sz val="10"/>
        <rFont val="宋体"/>
        <family val="3"/>
        <charset val="134"/>
      </rPr>
      <t>公安</t>
    </r>
  </si>
  <si>
    <r>
      <rPr>
        <sz val="10"/>
        <rFont val="宋体"/>
        <family val="3"/>
        <charset val="134"/>
      </rPr>
      <t>其他公安支出</t>
    </r>
  </si>
  <si>
    <r>
      <rPr>
        <sz val="10"/>
        <rFont val="宋体"/>
        <family val="3"/>
        <charset val="134"/>
      </rPr>
      <t>司法</t>
    </r>
  </si>
  <si>
    <r>
      <rPr>
        <sz val="10"/>
        <rFont val="宋体"/>
        <family val="3"/>
        <charset val="134"/>
      </rPr>
      <t>基层司法业务</t>
    </r>
  </si>
  <si>
    <r>
      <rPr>
        <sz val="10"/>
        <rFont val="宋体"/>
        <family val="3"/>
        <charset val="134"/>
      </rPr>
      <t>公共法律服务</t>
    </r>
  </si>
  <si>
    <r>
      <rPr>
        <sz val="10"/>
        <rFont val="宋体"/>
        <family val="3"/>
        <charset val="134"/>
      </rPr>
      <t>其他司法支出</t>
    </r>
  </si>
  <si>
    <r>
      <rPr>
        <sz val="10"/>
        <rFont val="宋体"/>
        <family val="3"/>
        <charset val="134"/>
      </rPr>
      <t>其他公共安全支出</t>
    </r>
  </si>
  <si>
    <r>
      <rPr>
        <sz val="10"/>
        <rFont val="宋体"/>
        <family val="3"/>
        <charset val="134"/>
      </rPr>
      <t>教育管理事务</t>
    </r>
  </si>
  <si>
    <r>
      <rPr>
        <sz val="10"/>
        <rFont val="宋体"/>
        <family val="3"/>
        <charset val="134"/>
      </rPr>
      <t>普通教育</t>
    </r>
  </si>
  <si>
    <r>
      <rPr>
        <sz val="10"/>
        <rFont val="宋体"/>
        <family val="3"/>
        <charset val="134"/>
      </rPr>
      <t>学前教育</t>
    </r>
  </si>
  <si>
    <r>
      <rPr>
        <sz val="10"/>
        <rFont val="宋体"/>
        <family val="3"/>
        <charset val="134"/>
      </rPr>
      <t>小学教育</t>
    </r>
  </si>
  <si>
    <r>
      <rPr>
        <sz val="10"/>
        <rFont val="宋体"/>
        <family val="3"/>
        <charset val="134"/>
      </rPr>
      <t>初中教育</t>
    </r>
  </si>
  <si>
    <r>
      <rPr>
        <sz val="10"/>
        <rFont val="宋体"/>
        <family val="3"/>
        <charset val="134"/>
      </rPr>
      <t>高中教育</t>
    </r>
  </si>
  <si>
    <r>
      <rPr>
        <sz val="10"/>
        <rFont val="宋体"/>
        <family val="3"/>
        <charset val="134"/>
      </rPr>
      <t>其他普通教育支出</t>
    </r>
  </si>
  <si>
    <r>
      <rPr>
        <sz val="10"/>
        <rFont val="宋体"/>
        <family val="3"/>
        <charset val="134"/>
      </rPr>
      <t>职业教育</t>
    </r>
  </si>
  <si>
    <r>
      <rPr>
        <sz val="10"/>
        <rFont val="宋体"/>
        <family val="3"/>
        <charset val="134"/>
      </rPr>
      <t>中等职业教育</t>
    </r>
  </si>
  <si>
    <r>
      <rPr>
        <sz val="10"/>
        <rFont val="宋体"/>
        <family val="3"/>
        <charset val="134"/>
      </rPr>
      <t>进修及培训</t>
    </r>
  </si>
  <si>
    <r>
      <rPr>
        <sz val="10"/>
        <rFont val="宋体"/>
        <family val="3"/>
        <charset val="134"/>
      </rPr>
      <t>干部教育</t>
    </r>
  </si>
  <si>
    <r>
      <rPr>
        <sz val="10"/>
        <rFont val="宋体"/>
        <family val="3"/>
        <charset val="134"/>
      </rPr>
      <t>教育费附加安排的支出</t>
    </r>
  </si>
  <si>
    <r>
      <rPr>
        <sz val="10"/>
        <rFont val="宋体"/>
        <family val="3"/>
        <charset val="134"/>
      </rPr>
      <t>其他教育费附加安排的支出</t>
    </r>
  </si>
  <si>
    <r>
      <rPr>
        <sz val="10"/>
        <rFont val="宋体"/>
        <family val="3"/>
        <charset val="134"/>
      </rPr>
      <t>科学技术管理事务</t>
    </r>
  </si>
  <si>
    <r>
      <rPr>
        <sz val="10"/>
        <rFont val="宋体"/>
        <family val="3"/>
        <charset val="134"/>
      </rPr>
      <t>其他科学技术管理事务支出</t>
    </r>
  </si>
  <si>
    <r>
      <rPr>
        <sz val="10"/>
        <rFont val="宋体"/>
        <family val="3"/>
        <charset val="134"/>
      </rPr>
      <t>科学技术普及</t>
    </r>
  </si>
  <si>
    <r>
      <rPr>
        <sz val="10"/>
        <rFont val="宋体"/>
        <family val="3"/>
        <charset val="134"/>
      </rPr>
      <t>机构运行</t>
    </r>
  </si>
  <si>
    <r>
      <rPr>
        <sz val="10"/>
        <rFont val="宋体"/>
        <family val="3"/>
        <charset val="134"/>
      </rPr>
      <t>科普活动</t>
    </r>
  </si>
  <si>
    <r>
      <rPr>
        <sz val="10"/>
        <rFont val="宋体"/>
        <family val="3"/>
        <charset val="134"/>
      </rPr>
      <t>青少年科技活动</t>
    </r>
  </si>
  <si>
    <r>
      <rPr>
        <sz val="10"/>
        <rFont val="宋体"/>
        <family val="3"/>
        <charset val="134"/>
      </rPr>
      <t>其他科学技术普及支出</t>
    </r>
  </si>
  <si>
    <r>
      <rPr>
        <sz val="10"/>
        <rFont val="宋体"/>
        <family val="3"/>
        <charset val="134"/>
      </rPr>
      <t>文化和旅游</t>
    </r>
  </si>
  <si>
    <r>
      <rPr>
        <sz val="10"/>
        <rFont val="宋体"/>
        <family val="3"/>
        <charset val="134"/>
      </rPr>
      <t>图书馆</t>
    </r>
  </si>
  <si>
    <r>
      <rPr>
        <sz val="10"/>
        <rFont val="宋体"/>
        <family val="3"/>
        <charset val="134"/>
      </rPr>
      <t>文化展示及纪念机构</t>
    </r>
  </si>
  <si>
    <r>
      <rPr>
        <sz val="10"/>
        <rFont val="宋体"/>
        <family val="3"/>
        <charset val="134"/>
      </rPr>
      <t>艺术表演团体</t>
    </r>
  </si>
  <si>
    <r>
      <rPr>
        <sz val="10"/>
        <rFont val="宋体"/>
        <family val="3"/>
        <charset val="134"/>
      </rPr>
      <t>群众文化</t>
    </r>
  </si>
  <si>
    <r>
      <rPr>
        <sz val="10"/>
        <rFont val="宋体"/>
        <family val="3"/>
        <charset val="134"/>
      </rPr>
      <t>文化创作与保护</t>
    </r>
  </si>
  <si>
    <r>
      <rPr>
        <sz val="10"/>
        <rFont val="宋体"/>
        <family val="3"/>
        <charset val="134"/>
      </rPr>
      <t>文化和旅游市场管理</t>
    </r>
  </si>
  <si>
    <r>
      <rPr>
        <sz val="10"/>
        <rFont val="宋体"/>
        <family val="3"/>
        <charset val="134"/>
      </rPr>
      <t>旅游宣传</t>
    </r>
  </si>
  <si>
    <r>
      <rPr>
        <sz val="10"/>
        <rFont val="宋体"/>
        <family val="3"/>
        <charset val="134"/>
      </rPr>
      <t>其他文化和旅游支出</t>
    </r>
  </si>
  <si>
    <r>
      <rPr>
        <sz val="10"/>
        <rFont val="宋体"/>
        <family val="3"/>
        <charset val="134"/>
      </rPr>
      <t>文物</t>
    </r>
  </si>
  <si>
    <r>
      <rPr>
        <sz val="10"/>
        <rFont val="宋体"/>
        <family val="3"/>
        <charset val="134"/>
      </rPr>
      <t>文物保护</t>
    </r>
  </si>
  <si>
    <r>
      <rPr>
        <sz val="10"/>
        <rFont val="宋体"/>
        <family val="3"/>
        <charset val="134"/>
      </rPr>
      <t>博物馆</t>
    </r>
  </si>
  <si>
    <r>
      <rPr>
        <sz val="10"/>
        <rFont val="宋体"/>
        <family val="3"/>
        <charset val="134"/>
      </rPr>
      <t>体育</t>
    </r>
  </si>
  <si>
    <r>
      <rPr>
        <sz val="10"/>
        <rFont val="宋体"/>
        <family val="3"/>
        <charset val="134"/>
      </rPr>
      <t>体育场馆</t>
    </r>
  </si>
  <si>
    <r>
      <rPr>
        <sz val="10"/>
        <rFont val="宋体"/>
        <family val="3"/>
        <charset val="134"/>
      </rPr>
      <t>群众体育</t>
    </r>
  </si>
  <si>
    <r>
      <rPr>
        <sz val="10"/>
        <rFont val="宋体"/>
        <family val="3"/>
        <charset val="134"/>
      </rPr>
      <t>国家电影事业发展专项资金安排的支出</t>
    </r>
  </si>
  <si>
    <r>
      <rPr>
        <sz val="10"/>
        <rFont val="宋体"/>
        <family val="3"/>
        <charset val="134"/>
      </rPr>
      <t>其他国家电影事业发展专项资金支出</t>
    </r>
  </si>
  <si>
    <r>
      <rPr>
        <sz val="10"/>
        <rFont val="宋体"/>
        <family val="3"/>
        <charset val="134"/>
      </rPr>
      <t>广播电视</t>
    </r>
  </si>
  <si>
    <r>
      <rPr>
        <sz val="10"/>
        <rFont val="宋体"/>
        <family val="3"/>
        <charset val="134"/>
      </rPr>
      <t>其他广播电视支出</t>
    </r>
  </si>
  <si>
    <r>
      <rPr>
        <sz val="10"/>
        <rFont val="宋体"/>
        <family val="3"/>
        <charset val="134"/>
      </rPr>
      <t>人力资源和社会保障管理事务</t>
    </r>
  </si>
  <si>
    <r>
      <rPr>
        <sz val="10"/>
        <rFont val="宋体"/>
        <family val="3"/>
        <charset val="134"/>
      </rPr>
      <t>引进人才费用</t>
    </r>
  </si>
  <si>
    <r>
      <rPr>
        <sz val="10"/>
        <rFont val="宋体"/>
        <family val="3"/>
        <charset val="134"/>
      </rPr>
      <t>其他人力资源和社会保障管理事务支出</t>
    </r>
  </si>
  <si>
    <r>
      <rPr>
        <sz val="10"/>
        <rFont val="宋体"/>
        <family val="3"/>
        <charset val="134"/>
      </rPr>
      <t>民政管理事务</t>
    </r>
  </si>
  <si>
    <r>
      <rPr>
        <sz val="10"/>
        <rFont val="宋体"/>
        <family val="3"/>
        <charset val="134"/>
      </rPr>
      <t>其他民政管理事务支出</t>
    </r>
  </si>
  <si>
    <r>
      <rPr>
        <sz val="10"/>
        <rFont val="宋体"/>
        <family val="3"/>
        <charset val="134"/>
      </rPr>
      <t>行政事业单位养老支出</t>
    </r>
  </si>
  <si>
    <r>
      <rPr>
        <sz val="10"/>
        <rFont val="宋体"/>
        <family val="3"/>
        <charset val="134"/>
      </rPr>
      <t>行政单位离退休</t>
    </r>
  </si>
  <si>
    <r>
      <rPr>
        <sz val="10"/>
        <rFont val="宋体"/>
        <family val="3"/>
        <charset val="134"/>
      </rPr>
      <t>事业单位离退休</t>
    </r>
  </si>
  <si>
    <r>
      <rPr>
        <sz val="10"/>
        <rFont val="宋体"/>
        <family val="3"/>
        <charset val="134"/>
      </rPr>
      <t>机关事业单位基本养老保险缴费支出</t>
    </r>
  </si>
  <si>
    <r>
      <rPr>
        <sz val="10"/>
        <rFont val="宋体"/>
        <family val="3"/>
        <charset val="134"/>
      </rPr>
      <t>机关事业单位职业年金缴费支出</t>
    </r>
  </si>
  <si>
    <r>
      <rPr>
        <sz val="10"/>
        <rFont val="宋体"/>
        <family val="3"/>
        <charset val="134"/>
      </rPr>
      <t>对机关事业单位基本养老保险基金的补助</t>
    </r>
  </si>
  <si>
    <r>
      <rPr>
        <sz val="10"/>
        <rFont val="宋体"/>
        <family val="3"/>
        <charset val="134"/>
      </rPr>
      <t>对机关事业单位职业年金的补助</t>
    </r>
  </si>
  <si>
    <r>
      <rPr>
        <sz val="10"/>
        <rFont val="宋体"/>
        <family val="3"/>
        <charset val="134"/>
      </rPr>
      <t>其他行政事业单位养老支出</t>
    </r>
  </si>
  <si>
    <r>
      <rPr>
        <sz val="10"/>
        <rFont val="宋体"/>
        <family val="3"/>
        <charset val="134"/>
      </rPr>
      <t>就业补助</t>
    </r>
  </si>
  <si>
    <r>
      <rPr>
        <sz val="10"/>
        <rFont val="宋体"/>
        <family val="3"/>
        <charset val="134"/>
      </rPr>
      <t>其他就业补助支出</t>
    </r>
  </si>
  <si>
    <r>
      <rPr>
        <sz val="10"/>
        <rFont val="宋体"/>
        <family val="3"/>
        <charset val="134"/>
      </rPr>
      <t>抚恤</t>
    </r>
  </si>
  <si>
    <r>
      <rPr>
        <sz val="10"/>
        <rFont val="宋体"/>
        <family val="3"/>
        <charset val="134"/>
      </rPr>
      <t>死亡抚恤</t>
    </r>
  </si>
  <si>
    <r>
      <rPr>
        <sz val="10"/>
        <rFont val="宋体"/>
        <family val="3"/>
        <charset val="134"/>
      </rPr>
      <t>社会福利</t>
    </r>
  </si>
  <si>
    <r>
      <rPr>
        <sz val="10"/>
        <rFont val="宋体"/>
        <family val="3"/>
        <charset val="134"/>
      </rPr>
      <t>儿童福利</t>
    </r>
  </si>
  <si>
    <r>
      <rPr>
        <sz val="10"/>
        <rFont val="宋体"/>
        <family val="3"/>
        <charset val="134"/>
      </rPr>
      <t>残疾人事业</t>
    </r>
  </si>
  <si>
    <r>
      <rPr>
        <sz val="10"/>
        <rFont val="宋体"/>
        <family val="3"/>
        <charset val="134"/>
      </rPr>
      <t>残疾人生活和护理补贴</t>
    </r>
  </si>
  <si>
    <r>
      <rPr>
        <sz val="10"/>
        <rFont val="宋体"/>
        <family val="3"/>
        <charset val="134"/>
      </rPr>
      <t>其他残疾人事业支出</t>
    </r>
  </si>
  <si>
    <r>
      <rPr>
        <sz val="10"/>
        <rFont val="宋体"/>
        <family val="3"/>
        <charset val="134"/>
      </rPr>
      <t>最低生活保障</t>
    </r>
  </si>
  <si>
    <r>
      <rPr>
        <sz val="10"/>
        <rFont val="宋体"/>
        <family val="3"/>
        <charset val="134"/>
      </rPr>
      <t>城市最低生活保障金支出</t>
    </r>
  </si>
  <si>
    <r>
      <rPr>
        <sz val="10"/>
        <rFont val="宋体"/>
        <family val="3"/>
        <charset val="134"/>
      </rPr>
      <t>农村最低生活保障金支出</t>
    </r>
  </si>
  <si>
    <r>
      <rPr>
        <sz val="10"/>
        <rFont val="宋体"/>
        <family val="3"/>
        <charset val="134"/>
      </rPr>
      <t>临时救助</t>
    </r>
  </si>
  <si>
    <r>
      <rPr>
        <sz val="10"/>
        <rFont val="宋体"/>
        <family val="3"/>
        <charset val="134"/>
      </rPr>
      <t>临时救助支出</t>
    </r>
  </si>
  <si>
    <r>
      <rPr>
        <sz val="10"/>
        <rFont val="宋体"/>
        <family val="3"/>
        <charset val="134"/>
      </rPr>
      <t>特困人员救助供养</t>
    </r>
  </si>
  <si>
    <r>
      <rPr>
        <sz val="10"/>
        <rFont val="宋体"/>
        <family val="3"/>
        <charset val="134"/>
      </rPr>
      <t>城市特困人员救助供养支出</t>
    </r>
  </si>
  <si>
    <r>
      <rPr>
        <sz val="10"/>
        <rFont val="宋体"/>
        <family val="3"/>
        <charset val="134"/>
      </rPr>
      <t>农村特困人员救助供养支出</t>
    </r>
  </si>
  <si>
    <r>
      <rPr>
        <sz val="10"/>
        <rFont val="宋体"/>
        <family val="3"/>
        <charset val="134"/>
      </rPr>
      <t>其他生活救助</t>
    </r>
  </si>
  <si>
    <r>
      <rPr>
        <sz val="10"/>
        <rFont val="宋体"/>
        <family val="3"/>
        <charset val="134"/>
      </rPr>
      <t>其他城市生活救助</t>
    </r>
  </si>
  <si>
    <r>
      <rPr>
        <sz val="10"/>
        <rFont val="宋体"/>
        <family val="3"/>
        <charset val="134"/>
      </rPr>
      <t>其他农村生活救助</t>
    </r>
  </si>
  <si>
    <r>
      <rPr>
        <sz val="10"/>
        <rFont val="宋体"/>
        <family val="3"/>
        <charset val="134"/>
      </rPr>
      <t>财政对基本养老保险基金的补助</t>
    </r>
  </si>
  <si>
    <r>
      <rPr>
        <sz val="10"/>
        <rFont val="宋体"/>
        <family val="3"/>
        <charset val="134"/>
      </rPr>
      <t>财政对企业职工基本养老保险基金的补助</t>
    </r>
  </si>
  <si>
    <r>
      <rPr>
        <sz val="10"/>
        <rFont val="宋体"/>
        <family val="3"/>
        <charset val="134"/>
      </rPr>
      <t>财政对城乡居民基本养老保险基金的补助</t>
    </r>
  </si>
  <si>
    <r>
      <rPr>
        <sz val="10"/>
        <rFont val="宋体"/>
        <family val="3"/>
        <charset val="134"/>
      </rPr>
      <t>财政对其他社会保险基金的补助</t>
    </r>
  </si>
  <si>
    <r>
      <rPr>
        <sz val="10"/>
        <rFont val="宋体"/>
        <family val="3"/>
        <charset val="134"/>
      </rPr>
      <t>财政对失业保险基金的补助</t>
    </r>
  </si>
  <si>
    <r>
      <rPr>
        <sz val="10"/>
        <rFont val="宋体"/>
        <family val="3"/>
        <charset val="134"/>
      </rPr>
      <t>财政对工伤保险基金的补助</t>
    </r>
  </si>
  <si>
    <r>
      <rPr>
        <sz val="10"/>
        <rFont val="宋体"/>
        <family val="3"/>
        <charset val="134"/>
      </rPr>
      <t>退役军人管理事务</t>
    </r>
  </si>
  <si>
    <r>
      <rPr>
        <sz val="10"/>
        <rFont val="宋体"/>
        <family val="3"/>
        <charset val="134"/>
      </rPr>
      <t>其他退役军人事务管理支出</t>
    </r>
  </si>
  <si>
    <r>
      <rPr>
        <sz val="10"/>
        <rFont val="宋体"/>
        <family val="3"/>
        <charset val="134"/>
      </rPr>
      <t>财政代缴社会保险费支出</t>
    </r>
  </si>
  <si>
    <r>
      <rPr>
        <sz val="10"/>
        <rFont val="宋体"/>
        <family val="3"/>
        <charset val="134"/>
      </rPr>
      <t>财政代缴城乡居民基本养老保险费支出</t>
    </r>
  </si>
  <si>
    <r>
      <rPr>
        <sz val="10"/>
        <rFont val="宋体"/>
        <family val="3"/>
        <charset val="134"/>
      </rPr>
      <t>其他社会保障和就业支出</t>
    </r>
  </si>
  <si>
    <r>
      <rPr>
        <sz val="10"/>
        <rFont val="宋体"/>
        <family val="3"/>
        <charset val="134"/>
      </rPr>
      <t>其他社会保障和就业文出</t>
    </r>
  </si>
  <si>
    <r>
      <rPr>
        <sz val="10"/>
        <rFont val="宋体"/>
        <family val="3"/>
        <charset val="134"/>
      </rPr>
      <t>卫生健康管理事务</t>
    </r>
  </si>
  <si>
    <r>
      <rPr>
        <sz val="10"/>
        <rFont val="宋体"/>
        <family val="3"/>
        <charset val="134"/>
      </rPr>
      <t>公立医院</t>
    </r>
  </si>
  <si>
    <r>
      <rPr>
        <sz val="10"/>
        <rFont val="宋体"/>
        <family val="3"/>
        <charset val="134"/>
      </rPr>
      <t>综合医院</t>
    </r>
  </si>
  <si>
    <r>
      <rPr>
        <sz val="10"/>
        <rFont val="宋体"/>
        <family val="3"/>
        <charset val="134"/>
      </rPr>
      <t>中医（民族）医院</t>
    </r>
  </si>
  <si>
    <r>
      <rPr>
        <sz val="10"/>
        <rFont val="宋体"/>
        <family val="3"/>
        <charset val="134"/>
      </rPr>
      <t>妇幼保健医院</t>
    </r>
  </si>
  <si>
    <r>
      <rPr>
        <sz val="10"/>
        <rFont val="宋体"/>
        <family val="3"/>
        <charset val="134"/>
      </rPr>
      <t>基层医疗卫生机构</t>
    </r>
  </si>
  <si>
    <r>
      <rPr>
        <sz val="10"/>
        <rFont val="宋体"/>
        <family val="3"/>
        <charset val="134"/>
      </rPr>
      <t>乡镇卫生院</t>
    </r>
  </si>
  <si>
    <r>
      <rPr>
        <sz val="10"/>
        <rFont val="宋体"/>
        <family val="3"/>
        <charset val="134"/>
      </rPr>
      <t>公共卫生</t>
    </r>
  </si>
  <si>
    <r>
      <rPr>
        <sz val="10"/>
        <rFont val="宋体"/>
        <family val="3"/>
        <charset val="134"/>
      </rPr>
      <t>疾病预防控制机构</t>
    </r>
  </si>
  <si>
    <r>
      <rPr>
        <sz val="10"/>
        <rFont val="宋体"/>
        <family val="3"/>
        <charset val="134"/>
      </rPr>
      <t>妇幼保健机构</t>
    </r>
  </si>
  <si>
    <r>
      <rPr>
        <sz val="10"/>
        <rFont val="宋体"/>
        <family val="3"/>
        <charset val="134"/>
      </rPr>
      <t>基本公共卫生服务</t>
    </r>
  </si>
  <si>
    <r>
      <rPr>
        <sz val="10"/>
        <rFont val="宋体"/>
        <family val="3"/>
        <charset val="134"/>
      </rPr>
      <t>计划生育事务</t>
    </r>
  </si>
  <si>
    <r>
      <rPr>
        <sz val="10"/>
        <rFont val="宋体"/>
        <family val="3"/>
        <charset val="134"/>
      </rPr>
      <t>计划生育服务</t>
    </r>
  </si>
  <si>
    <r>
      <rPr>
        <sz val="10"/>
        <rFont val="宋体"/>
        <family val="3"/>
        <charset val="134"/>
      </rPr>
      <t>行政事业单位医疗</t>
    </r>
  </si>
  <si>
    <r>
      <rPr>
        <sz val="10"/>
        <rFont val="宋体"/>
        <family val="3"/>
        <charset val="134"/>
      </rPr>
      <t>行政单位医疗</t>
    </r>
  </si>
  <si>
    <r>
      <rPr>
        <sz val="10"/>
        <rFont val="宋体"/>
        <family val="3"/>
        <charset val="134"/>
      </rPr>
      <t>事业单位医疗</t>
    </r>
  </si>
  <si>
    <r>
      <rPr>
        <sz val="10"/>
        <rFont val="宋体"/>
        <family val="3"/>
        <charset val="134"/>
      </rPr>
      <t>公务员医疗补助</t>
    </r>
  </si>
  <si>
    <r>
      <rPr>
        <sz val="10"/>
        <rFont val="宋体"/>
        <family val="3"/>
        <charset val="134"/>
      </rPr>
      <t>其他行政事业单位医疗支出</t>
    </r>
  </si>
  <si>
    <r>
      <rPr>
        <sz val="10"/>
        <rFont val="宋体"/>
        <family val="3"/>
        <charset val="134"/>
      </rPr>
      <t>财政对基本医疗保险基金的补助</t>
    </r>
  </si>
  <si>
    <r>
      <rPr>
        <sz val="10"/>
        <rFont val="宋体"/>
        <family val="3"/>
        <charset val="134"/>
      </rPr>
      <t>财政对职工基本医疗保险基金的补助</t>
    </r>
  </si>
  <si>
    <r>
      <rPr>
        <sz val="10"/>
        <rFont val="宋体"/>
        <family val="3"/>
        <charset val="134"/>
      </rPr>
      <t>财政对城乡居民基本医疗保险基金的补助</t>
    </r>
  </si>
  <si>
    <r>
      <rPr>
        <sz val="10"/>
        <rFont val="宋体"/>
        <family val="3"/>
        <charset val="134"/>
      </rPr>
      <t>医疗救助</t>
    </r>
  </si>
  <si>
    <r>
      <rPr>
        <sz val="10"/>
        <rFont val="宋体"/>
        <family val="3"/>
        <charset val="134"/>
      </rPr>
      <t>城乡医疗救助</t>
    </r>
  </si>
  <si>
    <r>
      <rPr>
        <sz val="10"/>
        <rFont val="宋体"/>
        <family val="3"/>
        <charset val="134"/>
      </rPr>
      <t>医疗保障管理事务</t>
    </r>
  </si>
  <si>
    <r>
      <rPr>
        <sz val="10"/>
        <rFont val="宋体"/>
        <family val="3"/>
        <charset val="134"/>
      </rPr>
      <t>老龄卫生健康事务</t>
    </r>
  </si>
  <si>
    <r>
      <rPr>
        <sz val="10"/>
        <rFont val="宋体"/>
        <family val="3"/>
        <charset val="134"/>
      </rPr>
      <t>其他卫生健康支出</t>
    </r>
  </si>
  <si>
    <r>
      <rPr>
        <sz val="10"/>
        <rFont val="宋体"/>
        <family val="3"/>
        <charset val="134"/>
      </rPr>
      <t>环境监测与监察</t>
    </r>
  </si>
  <si>
    <r>
      <rPr>
        <sz val="10"/>
        <rFont val="宋体"/>
        <family val="3"/>
        <charset val="134"/>
      </rPr>
      <t>其他环境监测与监察支出</t>
    </r>
  </si>
  <si>
    <r>
      <rPr>
        <sz val="10"/>
        <rFont val="宋体"/>
        <family val="3"/>
        <charset val="134"/>
      </rPr>
      <t>污染防治</t>
    </r>
  </si>
  <si>
    <r>
      <rPr>
        <sz val="10"/>
        <rFont val="宋体"/>
        <family val="3"/>
        <charset val="134"/>
      </rPr>
      <t>大气</t>
    </r>
  </si>
  <si>
    <r>
      <rPr>
        <sz val="10"/>
        <rFont val="宋体"/>
        <family val="3"/>
        <charset val="134"/>
      </rPr>
      <t>自然生态保护</t>
    </r>
  </si>
  <si>
    <r>
      <rPr>
        <sz val="10"/>
        <rFont val="宋体"/>
        <family val="3"/>
        <charset val="134"/>
      </rPr>
      <t>生态保护</t>
    </r>
  </si>
  <si>
    <r>
      <rPr>
        <sz val="10"/>
        <rFont val="宋体"/>
        <family val="3"/>
        <charset val="134"/>
      </rPr>
      <t>农村环境保护</t>
    </r>
  </si>
  <si>
    <r>
      <rPr>
        <sz val="10"/>
        <rFont val="宋体"/>
        <family val="3"/>
        <charset val="134"/>
      </rPr>
      <t>其他自然生态保护支出</t>
    </r>
  </si>
  <si>
    <r>
      <rPr>
        <sz val="10"/>
        <rFont val="宋体"/>
        <family val="3"/>
        <charset val="134"/>
      </rPr>
      <t>城乡社区管理事务</t>
    </r>
  </si>
  <si>
    <r>
      <rPr>
        <sz val="10"/>
        <rFont val="宋体"/>
        <family val="3"/>
        <charset val="134"/>
      </rPr>
      <t>其他城乡社区管理事务支出</t>
    </r>
  </si>
  <si>
    <r>
      <rPr>
        <sz val="10"/>
        <rFont val="宋体"/>
        <family val="3"/>
        <charset val="134"/>
      </rPr>
      <t>城乡社区公共设施</t>
    </r>
  </si>
  <si>
    <r>
      <rPr>
        <sz val="10"/>
        <rFont val="宋体"/>
        <family val="3"/>
        <charset val="134"/>
      </rPr>
      <t>其他城乡社区公共设施支出</t>
    </r>
  </si>
  <si>
    <r>
      <rPr>
        <sz val="10"/>
        <rFont val="宋体"/>
        <family val="3"/>
        <charset val="134"/>
      </rPr>
      <t>城乡社区环境卫生</t>
    </r>
  </si>
  <si>
    <r>
      <rPr>
        <sz val="10"/>
        <rFont val="宋体"/>
        <family val="3"/>
        <charset val="134"/>
      </rPr>
      <t>农业农村</t>
    </r>
  </si>
  <si>
    <r>
      <rPr>
        <sz val="10"/>
        <rFont val="宋体"/>
        <family val="3"/>
        <charset val="134"/>
      </rPr>
      <t>病虫害控制</t>
    </r>
  </si>
  <si>
    <r>
      <rPr>
        <sz val="10"/>
        <rFont val="宋体"/>
        <family val="3"/>
        <charset val="134"/>
      </rPr>
      <t>其他农业农村支出</t>
    </r>
  </si>
  <si>
    <r>
      <rPr>
        <sz val="10"/>
        <rFont val="宋体"/>
        <family val="3"/>
        <charset val="134"/>
      </rPr>
      <t>林业和草原</t>
    </r>
  </si>
  <si>
    <r>
      <rPr>
        <sz val="10"/>
        <rFont val="宋体"/>
        <family val="3"/>
        <charset val="134"/>
      </rPr>
      <t>事业机构</t>
    </r>
  </si>
  <si>
    <r>
      <rPr>
        <sz val="10"/>
        <rFont val="宋体"/>
        <family val="3"/>
        <charset val="134"/>
      </rPr>
      <t>森林资源培育</t>
    </r>
  </si>
  <si>
    <r>
      <rPr>
        <sz val="10"/>
        <rFont val="宋体"/>
        <family val="3"/>
        <charset val="134"/>
      </rPr>
      <t>水利</t>
    </r>
  </si>
  <si>
    <r>
      <rPr>
        <sz val="10"/>
        <rFont val="宋体"/>
        <family val="3"/>
        <charset val="134"/>
      </rPr>
      <t>水利工程运行与维护</t>
    </r>
  </si>
  <si>
    <r>
      <rPr>
        <sz val="10"/>
        <rFont val="宋体"/>
        <family val="3"/>
        <charset val="134"/>
      </rPr>
      <t>水土保持</t>
    </r>
  </si>
  <si>
    <r>
      <rPr>
        <sz val="10"/>
        <rFont val="宋体"/>
        <family val="3"/>
        <charset val="134"/>
      </rPr>
      <t>其他水利支出</t>
    </r>
  </si>
  <si>
    <r>
      <rPr>
        <sz val="10"/>
        <rFont val="宋体"/>
        <family val="3"/>
        <charset val="134"/>
      </rPr>
      <t>扶贫</t>
    </r>
  </si>
  <si>
    <r>
      <rPr>
        <sz val="10"/>
        <rFont val="宋体"/>
        <family val="3"/>
        <charset val="134"/>
      </rPr>
      <t>扶贫贷款奖补和贴息</t>
    </r>
  </si>
  <si>
    <r>
      <rPr>
        <sz val="10"/>
        <rFont val="宋体"/>
        <family val="3"/>
        <charset val="134"/>
      </rPr>
      <t>其他扶贫支出</t>
    </r>
  </si>
  <si>
    <r>
      <rPr>
        <sz val="10"/>
        <rFont val="宋体"/>
        <family val="3"/>
        <charset val="134"/>
      </rPr>
      <t>农村综合改革</t>
    </r>
  </si>
  <si>
    <r>
      <rPr>
        <sz val="10"/>
        <rFont val="宋体"/>
        <family val="3"/>
        <charset val="134"/>
      </rPr>
      <t>对村级公益事业建设的补助</t>
    </r>
  </si>
  <si>
    <r>
      <rPr>
        <sz val="10"/>
        <rFont val="宋体"/>
        <family val="3"/>
        <charset val="134"/>
      </rPr>
      <t>对村民委员会和村党支部的补助</t>
    </r>
  </si>
  <si>
    <r>
      <rPr>
        <sz val="10"/>
        <rFont val="宋体"/>
        <family val="3"/>
        <charset val="134"/>
      </rPr>
      <t>普惠金融发展支出</t>
    </r>
  </si>
  <si>
    <r>
      <rPr>
        <sz val="10"/>
        <rFont val="宋体"/>
        <family val="3"/>
        <charset val="134"/>
      </rPr>
      <t>农业保险保费补贴</t>
    </r>
  </si>
  <si>
    <r>
      <rPr>
        <sz val="10"/>
        <rFont val="宋体"/>
        <family val="3"/>
        <charset val="134"/>
      </rPr>
      <t>公路水路运输</t>
    </r>
  </si>
  <si>
    <r>
      <rPr>
        <sz val="10"/>
        <rFont val="宋体"/>
        <family val="3"/>
        <charset val="134"/>
      </rPr>
      <t>公路建设</t>
    </r>
  </si>
  <si>
    <r>
      <rPr>
        <sz val="10"/>
        <rFont val="宋体"/>
        <family val="3"/>
        <charset val="134"/>
      </rPr>
      <t>公路养护</t>
    </r>
  </si>
  <si>
    <r>
      <rPr>
        <sz val="10"/>
        <rFont val="宋体"/>
        <family val="3"/>
        <charset val="134"/>
      </rPr>
      <t>公路运输管理</t>
    </r>
  </si>
  <si>
    <r>
      <rPr>
        <sz val="10"/>
        <rFont val="宋体"/>
        <family val="3"/>
        <charset val="134"/>
      </rPr>
      <t>铁路运输</t>
    </r>
  </si>
  <si>
    <r>
      <rPr>
        <sz val="10"/>
        <rFont val="宋体"/>
        <family val="3"/>
        <charset val="134"/>
      </rPr>
      <t>工业和信息产业监管</t>
    </r>
  </si>
  <si>
    <r>
      <rPr>
        <sz val="10"/>
        <rFont val="宋体"/>
        <family val="3"/>
        <charset val="134"/>
      </rPr>
      <t>其他工业和信息产业监管支出</t>
    </r>
  </si>
  <si>
    <r>
      <rPr>
        <sz val="10"/>
        <rFont val="宋体"/>
        <family val="3"/>
        <charset val="134"/>
      </rPr>
      <t>支持中小企业发展和管理支出</t>
    </r>
  </si>
  <si>
    <r>
      <rPr>
        <sz val="10"/>
        <rFont val="宋体"/>
        <family val="3"/>
        <charset val="134"/>
      </rPr>
      <t>其他支持中小企业发展和管理支出</t>
    </r>
  </si>
  <si>
    <r>
      <rPr>
        <sz val="10"/>
        <rFont val="宋体"/>
        <family val="3"/>
        <charset val="134"/>
      </rPr>
      <t>商业流通事务</t>
    </r>
  </si>
  <si>
    <r>
      <rPr>
        <sz val="10"/>
        <rFont val="宋体"/>
        <family val="3"/>
        <charset val="134"/>
      </rPr>
      <t>自然资源事务</t>
    </r>
  </si>
  <si>
    <r>
      <rPr>
        <sz val="10"/>
        <rFont val="宋体"/>
        <family val="3"/>
        <charset val="134"/>
      </rPr>
      <t>气象事务</t>
    </r>
  </si>
  <si>
    <r>
      <rPr>
        <sz val="10"/>
        <rFont val="宋体"/>
        <family val="3"/>
        <charset val="134"/>
      </rPr>
      <t>气象服务</t>
    </r>
  </si>
  <si>
    <r>
      <rPr>
        <sz val="10"/>
        <rFont val="宋体"/>
        <family val="3"/>
        <charset val="134"/>
      </rPr>
      <t>住房改革支出</t>
    </r>
  </si>
  <si>
    <r>
      <rPr>
        <sz val="10"/>
        <rFont val="宋体"/>
        <family val="3"/>
        <charset val="134"/>
      </rPr>
      <t>住房公积金</t>
    </r>
  </si>
  <si>
    <r>
      <rPr>
        <sz val="10"/>
        <rFont val="宋体"/>
        <family val="3"/>
        <charset val="134"/>
      </rPr>
      <t>应急管理事务</t>
    </r>
  </si>
  <si>
    <r>
      <rPr>
        <sz val="10"/>
        <rFont val="宋体"/>
        <family val="3"/>
        <charset val="134"/>
      </rPr>
      <t>应急救援</t>
    </r>
  </si>
  <si>
    <r>
      <rPr>
        <sz val="10"/>
        <rFont val="宋体"/>
        <family val="3"/>
        <charset val="134"/>
      </rPr>
      <t>应急管理</t>
    </r>
  </si>
  <si>
    <r>
      <rPr>
        <sz val="10"/>
        <rFont val="宋体"/>
        <family val="3"/>
        <charset val="134"/>
      </rPr>
      <t>消防事务</t>
    </r>
  </si>
  <si>
    <r>
      <rPr>
        <sz val="10"/>
        <rFont val="宋体"/>
        <family val="3"/>
        <charset val="134"/>
      </rPr>
      <t>消防应急救援</t>
    </r>
  </si>
  <si>
    <r>
      <rPr>
        <sz val="10"/>
        <rFont val="宋体"/>
        <family val="3"/>
        <charset val="134"/>
      </rPr>
      <t>地震事务</t>
    </r>
  </si>
  <si>
    <r>
      <rPr>
        <sz val="10"/>
        <rFont val="宋体"/>
        <family val="3"/>
        <charset val="134"/>
      </rPr>
      <t>其他地震事务支出</t>
    </r>
  </si>
  <si>
    <r>
      <rPr>
        <sz val="10"/>
        <rFont val="宋体"/>
        <family val="3"/>
        <charset val="134"/>
      </rPr>
      <t>地方政府一般债务付息支出</t>
    </r>
  </si>
  <si>
    <r>
      <rPr>
        <sz val="10"/>
        <rFont val="宋体"/>
        <family val="3"/>
        <charset val="134"/>
      </rPr>
      <t>地方政府一般债券付息支出</t>
    </r>
  </si>
  <si>
    <r>
      <rPr>
        <b/>
        <sz val="10"/>
        <rFont val="宋体"/>
        <family val="3"/>
        <charset val="134"/>
      </rPr>
      <t>一般公共服务支出</t>
    </r>
  </si>
  <si>
    <r>
      <rPr>
        <b/>
        <sz val="10"/>
        <rFont val="宋体"/>
        <family val="3"/>
        <charset val="134"/>
      </rPr>
      <t>国防支出</t>
    </r>
  </si>
  <si>
    <r>
      <rPr>
        <b/>
        <sz val="10"/>
        <rFont val="宋体"/>
        <family val="3"/>
        <charset val="134"/>
      </rPr>
      <t>公共安全支出</t>
    </r>
  </si>
  <si>
    <r>
      <rPr>
        <b/>
        <sz val="10"/>
        <rFont val="宋体"/>
        <family val="3"/>
        <charset val="134"/>
      </rPr>
      <t>教育支出</t>
    </r>
  </si>
  <si>
    <r>
      <rPr>
        <b/>
        <sz val="10"/>
        <rFont val="宋体"/>
        <family val="3"/>
        <charset val="134"/>
      </rPr>
      <t>科学技术支出</t>
    </r>
  </si>
  <si>
    <r>
      <rPr>
        <b/>
        <sz val="10"/>
        <rFont val="宋体"/>
        <family val="3"/>
        <charset val="134"/>
      </rPr>
      <t>文化旅游体育与传媒支出</t>
    </r>
  </si>
  <si>
    <r>
      <rPr>
        <b/>
        <sz val="10"/>
        <rFont val="宋体"/>
        <family val="3"/>
        <charset val="134"/>
      </rPr>
      <t>社会保障和就业支出</t>
    </r>
  </si>
  <si>
    <r>
      <rPr>
        <b/>
        <sz val="10"/>
        <rFont val="宋体"/>
        <family val="3"/>
        <charset val="134"/>
      </rPr>
      <t>卫生健康支出</t>
    </r>
  </si>
  <si>
    <r>
      <rPr>
        <b/>
        <sz val="10"/>
        <rFont val="宋体"/>
        <family val="3"/>
        <charset val="134"/>
      </rPr>
      <t>节能环保支出</t>
    </r>
  </si>
  <si>
    <r>
      <rPr>
        <b/>
        <sz val="10"/>
        <rFont val="宋体"/>
        <family val="3"/>
        <charset val="134"/>
      </rPr>
      <t>城乡社区支出</t>
    </r>
  </si>
  <si>
    <r>
      <rPr>
        <b/>
        <sz val="10"/>
        <rFont val="宋体"/>
        <family val="3"/>
        <charset val="134"/>
      </rPr>
      <t>农林水支出</t>
    </r>
  </si>
  <si>
    <r>
      <rPr>
        <b/>
        <sz val="10"/>
        <rFont val="宋体"/>
        <family val="3"/>
        <charset val="134"/>
      </rPr>
      <t>交通运输支出</t>
    </r>
  </si>
  <si>
    <r>
      <rPr>
        <b/>
        <sz val="10"/>
        <rFont val="宋体"/>
        <family val="3"/>
        <charset val="134"/>
      </rPr>
      <t>资源勘探信息等支出</t>
    </r>
  </si>
  <si>
    <r>
      <rPr>
        <b/>
        <sz val="10"/>
        <rFont val="宋体"/>
        <family val="3"/>
        <charset val="134"/>
      </rPr>
      <t>商业服务业等支出</t>
    </r>
  </si>
  <si>
    <r>
      <rPr>
        <b/>
        <sz val="10"/>
        <rFont val="宋体"/>
        <family val="3"/>
        <charset val="134"/>
      </rPr>
      <t>自然资源海洋气象等支出</t>
    </r>
  </si>
  <si>
    <r>
      <rPr>
        <b/>
        <sz val="10"/>
        <rFont val="宋体"/>
        <family val="3"/>
        <charset val="134"/>
      </rPr>
      <t>住房保障支出</t>
    </r>
  </si>
  <si>
    <r>
      <rPr>
        <b/>
        <sz val="10"/>
        <rFont val="宋体"/>
        <family val="3"/>
        <charset val="134"/>
      </rPr>
      <t>灾害防治及应急管理支出</t>
    </r>
  </si>
  <si>
    <r>
      <rPr>
        <b/>
        <sz val="10"/>
        <rFont val="宋体"/>
        <family val="3"/>
        <charset val="134"/>
      </rPr>
      <t>债务付息支出</t>
    </r>
  </si>
  <si>
    <t>预备费</t>
    <phoneticPr fontId="97" type="noConversion"/>
  </si>
  <si>
    <t>地区</t>
  </si>
  <si>
    <t>税收返还</t>
  </si>
  <si>
    <t>一般性转移支付</t>
  </si>
  <si>
    <t>专项转移支付</t>
  </si>
  <si>
    <t>肃南县</t>
  </si>
  <si>
    <t>2021年省对市县税收返还和转移支付表</t>
    <phoneticPr fontId="97" type="noConversion"/>
  </si>
  <si>
    <t>一、2021年一般公共预算收入预算表.................................................</t>
    <phoneticPr fontId="97" type="noConversion"/>
  </si>
  <si>
    <t>二、2021年一般公共预算支出预算表...................................................</t>
    <phoneticPr fontId="97" type="noConversion"/>
  </si>
  <si>
    <r>
      <t xml:space="preserve">				2021</t>
    </r>
    <r>
      <rPr>
        <b/>
        <sz val="20"/>
        <rFont val="宋体"/>
        <family val="3"/>
        <charset val="134"/>
      </rPr>
      <t xml:space="preserve">年一般公共预算支出预算表						
</t>
    </r>
    <phoneticPr fontId="97" type="noConversion"/>
  </si>
  <si>
    <t>三、2021年本级一般公共预算基本支出经济分类表......................................</t>
    <phoneticPr fontId="97" type="noConversion"/>
  </si>
  <si>
    <t>四、2021年本级一般公共预算税收返还和转移支付表......................................</t>
    <phoneticPr fontId="97" type="noConversion"/>
  </si>
  <si>
    <t>2021年政府性基金预算支出预算表</t>
    <phoneticPr fontId="97" type="noConversion"/>
  </si>
  <si>
    <t>2020年地方政府债务限额余额决算表</t>
  </si>
  <si>
    <t>单位:万元</t>
  </si>
  <si>
    <t>五、2021年一般债务限额和余额情况表.......................................................</t>
    <phoneticPr fontId="97" type="noConversion"/>
  </si>
  <si>
    <t>2021年社会保险基金收入预算表</t>
    <phoneticPr fontId="97" type="noConversion"/>
  </si>
  <si>
    <t>2021年社会保险基金支出预算表</t>
    <phoneticPr fontId="97" type="noConversion"/>
  </si>
  <si>
    <t>2021年国有资本经营预算收入表</t>
    <phoneticPr fontId="97" type="noConversion"/>
  </si>
  <si>
    <t>2021年政府性基金转移支付表</t>
    <phoneticPr fontId="97" type="noConversion"/>
  </si>
  <si>
    <t>十三、2021年社会保险基金预算支出表.....................................................</t>
    <phoneticPr fontId="97" type="noConversion"/>
  </si>
  <si>
    <t>十四、2021年国有资本经营预算收入表.............................................</t>
    <phoneticPr fontId="97" type="noConversion"/>
  </si>
  <si>
    <t>六、2021年一般公共预算“三公”经费、会议费、培训费支出安排汇总表......................</t>
    <phoneticPr fontId="97" type="noConversion"/>
  </si>
  <si>
    <t>七、2021年政府性基金预算收入预算表.....................................................</t>
    <phoneticPr fontId="97" type="noConversion"/>
  </si>
  <si>
    <t>八、2021年政府性基金预算支出预算表.....................................................</t>
    <phoneticPr fontId="97" type="noConversion"/>
  </si>
  <si>
    <t>九、2021年政府性基金预算转移支付表.....................................................</t>
    <phoneticPr fontId="97" type="noConversion"/>
  </si>
  <si>
    <t>十、2021年专项债务限额和余额情况表.......................................................</t>
    <phoneticPr fontId="97" type="noConversion"/>
  </si>
  <si>
    <t>十一、2021年社会保险基金预算收支表.....................................................</t>
    <phoneticPr fontId="97" type="noConversion"/>
  </si>
  <si>
    <t>十二、2021年社会保险基金预算收入表.....................................................</t>
    <phoneticPr fontId="97" type="noConversion"/>
  </si>
  <si>
    <t>十五、2022年国有资本经营预算支出表.............................................</t>
    <phoneticPr fontId="97" type="noConversion"/>
  </si>
  <si>
    <r>
      <rPr>
        <b/>
        <sz val="11"/>
        <rFont val="宋体"/>
        <family val="3"/>
        <charset val="134"/>
      </rPr>
      <t>项目</t>
    </r>
  </si>
  <si>
    <r>
      <rPr>
        <b/>
        <sz val="11"/>
        <rFont val="宋体"/>
        <family val="3"/>
        <charset val="134"/>
      </rPr>
      <t>预算数</t>
    </r>
  </si>
  <si>
    <r>
      <rPr>
        <b/>
        <sz val="11"/>
        <rFont val="宋体"/>
        <family val="3"/>
        <charset val="134"/>
      </rPr>
      <t>一般公共预算经济分类基本支出合计</t>
    </r>
  </si>
  <si>
    <r>
      <t xml:space="preserve">  </t>
    </r>
    <r>
      <rPr>
        <b/>
        <sz val="11"/>
        <rFont val="宋体"/>
        <family val="3"/>
        <charset val="134"/>
      </rPr>
      <t>机关工资福利支出</t>
    </r>
  </si>
  <si>
    <r>
      <t xml:space="preserve">    </t>
    </r>
    <r>
      <rPr>
        <sz val="11"/>
        <rFont val="宋体"/>
        <family val="3"/>
        <charset val="134"/>
      </rPr>
      <t>工资奖金津补贴</t>
    </r>
  </si>
  <si>
    <r>
      <t xml:space="preserve">    </t>
    </r>
    <r>
      <rPr>
        <sz val="11"/>
        <rFont val="宋体"/>
        <family val="3"/>
        <charset val="134"/>
      </rPr>
      <t>社会保障缴费</t>
    </r>
  </si>
  <si>
    <r>
      <t xml:space="preserve">    </t>
    </r>
    <r>
      <rPr>
        <sz val="11"/>
        <rFont val="宋体"/>
        <family val="3"/>
        <charset val="134"/>
      </rPr>
      <t>住房公积金</t>
    </r>
  </si>
  <si>
    <r>
      <t xml:space="preserve">    </t>
    </r>
    <r>
      <rPr>
        <sz val="11"/>
        <rFont val="宋体"/>
        <family val="3"/>
        <charset val="134"/>
      </rPr>
      <t>其他工资福利支出</t>
    </r>
  </si>
  <si>
    <r>
      <t xml:space="preserve">  </t>
    </r>
    <r>
      <rPr>
        <b/>
        <sz val="11"/>
        <rFont val="宋体"/>
        <family val="3"/>
        <charset val="134"/>
      </rPr>
      <t>机关商品和服务支出</t>
    </r>
  </si>
  <si>
    <r>
      <t xml:space="preserve">    </t>
    </r>
    <r>
      <rPr>
        <sz val="11"/>
        <rFont val="宋体"/>
        <family val="3"/>
        <charset val="134"/>
      </rPr>
      <t>办公经费</t>
    </r>
  </si>
  <si>
    <r>
      <t xml:space="preserve">    </t>
    </r>
    <r>
      <rPr>
        <sz val="11"/>
        <rFont val="宋体"/>
        <family val="3"/>
        <charset val="134"/>
      </rPr>
      <t>会议费</t>
    </r>
  </si>
  <si>
    <r>
      <t xml:space="preserve">    </t>
    </r>
    <r>
      <rPr>
        <sz val="11"/>
        <rFont val="宋体"/>
        <family val="3"/>
        <charset val="134"/>
      </rPr>
      <t>培训费</t>
    </r>
  </si>
  <si>
    <r>
      <t xml:space="preserve">    </t>
    </r>
    <r>
      <rPr>
        <sz val="11"/>
        <rFont val="宋体"/>
        <family val="3"/>
        <charset val="134"/>
      </rPr>
      <t>专用材料购置费</t>
    </r>
  </si>
  <si>
    <r>
      <t xml:space="preserve">    </t>
    </r>
    <r>
      <rPr>
        <sz val="11"/>
        <rFont val="宋体"/>
        <family val="3"/>
        <charset val="134"/>
      </rPr>
      <t>委托业务费</t>
    </r>
  </si>
  <si>
    <r>
      <t xml:space="preserve">    </t>
    </r>
    <r>
      <rPr>
        <sz val="11"/>
        <rFont val="宋体"/>
        <family val="3"/>
        <charset val="134"/>
      </rPr>
      <t>公务接待费</t>
    </r>
  </si>
  <si>
    <r>
      <t xml:space="preserve">    </t>
    </r>
    <r>
      <rPr>
        <sz val="11"/>
        <rFont val="宋体"/>
        <family val="3"/>
        <charset val="134"/>
      </rPr>
      <t>公务用车运行维护费</t>
    </r>
  </si>
  <si>
    <r>
      <t xml:space="preserve">    </t>
    </r>
    <r>
      <rPr>
        <sz val="11"/>
        <rFont val="宋体"/>
        <family val="3"/>
        <charset val="134"/>
      </rPr>
      <t>其他商品和服务支出</t>
    </r>
  </si>
  <si>
    <r>
      <t xml:space="preserve">    </t>
    </r>
    <r>
      <rPr>
        <sz val="11"/>
        <rFont val="宋体"/>
        <family val="3"/>
        <charset val="134"/>
      </rPr>
      <t>房屋建筑物购建</t>
    </r>
  </si>
  <si>
    <r>
      <t xml:space="preserve">    </t>
    </r>
    <r>
      <rPr>
        <sz val="11"/>
        <rFont val="宋体"/>
        <family val="3"/>
        <charset val="134"/>
      </rPr>
      <t>基础设施建设</t>
    </r>
  </si>
  <si>
    <r>
      <t xml:space="preserve">    </t>
    </r>
    <r>
      <rPr>
        <sz val="11"/>
        <rFont val="宋体"/>
        <family val="3"/>
        <charset val="134"/>
      </rPr>
      <t>公务用车购置</t>
    </r>
  </si>
  <si>
    <r>
      <t xml:space="preserve">    </t>
    </r>
    <r>
      <rPr>
        <sz val="11"/>
        <rFont val="宋体"/>
        <family val="3"/>
        <charset val="134"/>
      </rPr>
      <t>土地征迁补偿和安置支出</t>
    </r>
  </si>
  <si>
    <r>
      <t xml:space="preserve">    </t>
    </r>
    <r>
      <rPr>
        <sz val="11"/>
        <rFont val="宋体"/>
        <family val="3"/>
        <charset val="134"/>
      </rPr>
      <t>设备购置</t>
    </r>
  </si>
  <si>
    <r>
      <t xml:space="preserve">    </t>
    </r>
    <r>
      <rPr>
        <sz val="11"/>
        <rFont val="宋体"/>
        <family val="3"/>
        <charset val="134"/>
      </rPr>
      <t>大型修缮</t>
    </r>
  </si>
  <si>
    <r>
      <t xml:space="preserve">    </t>
    </r>
    <r>
      <rPr>
        <sz val="11"/>
        <rFont val="宋体"/>
        <family val="3"/>
        <charset val="134"/>
      </rPr>
      <t>其他资本性支出</t>
    </r>
  </si>
  <si>
    <r>
      <t xml:space="preserve">  </t>
    </r>
    <r>
      <rPr>
        <b/>
        <sz val="11"/>
        <rFont val="宋体"/>
        <family val="3"/>
        <charset val="134"/>
      </rPr>
      <t>对事业单位经常性补助</t>
    </r>
  </si>
  <si>
    <r>
      <t xml:space="preserve">    </t>
    </r>
    <r>
      <rPr>
        <sz val="11"/>
        <rFont val="宋体"/>
        <family val="3"/>
        <charset val="134"/>
      </rPr>
      <t>工资福利支出</t>
    </r>
  </si>
  <si>
    <r>
      <t xml:space="preserve">    </t>
    </r>
    <r>
      <rPr>
        <sz val="11"/>
        <rFont val="宋体"/>
        <family val="3"/>
        <charset val="134"/>
      </rPr>
      <t>商品和服务支出</t>
    </r>
  </si>
  <si>
    <r>
      <t xml:space="preserve">    </t>
    </r>
    <r>
      <rPr>
        <sz val="11"/>
        <rFont val="宋体"/>
        <family val="3"/>
        <charset val="134"/>
      </rPr>
      <t>其他对事业单位补助</t>
    </r>
  </si>
  <si>
    <r>
      <t xml:space="preserve">  </t>
    </r>
    <r>
      <rPr>
        <b/>
        <sz val="11"/>
        <rFont val="宋体"/>
        <family val="3"/>
        <charset val="134"/>
      </rPr>
      <t>对事业单位资本性补助</t>
    </r>
  </si>
  <si>
    <r>
      <t xml:space="preserve">  </t>
    </r>
    <r>
      <rPr>
        <b/>
        <sz val="11"/>
        <rFont val="宋体"/>
        <family val="3"/>
        <charset val="134"/>
      </rPr>
      <t>对企业补助</t>
    </r>
  </si>
  <si>
    <r>
      <t xml:space="preserve">    </t>
    </r>
    <r>
      <rPr>
        <sz val="11"/>
        <rFont val="宋体"/>
        <family val="3"/>
        <charset val="134"/>
      </rPr>
      <t>费用补贴</t>
    </r>
  </si>
  <si>
    <r>
      <t xml:space="preserve">    </t>
    </r>
    <r>
      <rPr>
        <sz val="11"/>
        <rFont val="宋体"/>
        <family val="3"/>
        <charset val="134"/>
      </rPr>
      <t>利息补贴</t>
    </r>
  </si>
  <si>
    <r>
      <t xml:space="preserve">    </t>
    </r>
    <r>
      <rPr>
        <sz val="11"/>
        <rFont val="宋体"/>
        <family val="3"/>
        <charset val="134"/>
      </rPr>
      <t>其他对企业补助</t>
    </r>
  </si>
  <si>
    <r>
      <t xml:space="preserve">  </t>
    </r>
    <r>
      <rPr>
        <b/>
        <sz val="11"/>
        <rFont val="宋体"/>
        <family val="3"/>
        <charset val="134"/>
      </rPr>
      <t>对企业资本性支出</t>
    </r>
  </si>
  <si>
    <r>
      <t xml:space="preserve">  </t>
    </r>
    <r>
      <rPr>
        <b/>
        <sz val="11"/>
        <rFont val="宋体"/>
        <family val="3"/>
        <charset val="134"/>
      </rPr>
      <t>对个人和家庭的补助</t>
    </r>
  </si>
  <si>
    <r>
      <t xml:space="preserve">    </t>
    </r>
    <r>
      <rPr>
        <sz val="11"/>
        <rFont val="宋体"/>
        <family val="3"/>
        <charset val="134"/>
      </rPr>
      <t>社会福利和救助</t>
    </r>
  </si>
  <si>
    <r>
      <t xml:space="preserve">    </t>
    </r>
    <r>
      <rPr>
        <sz val="11"/>
        <rFont val="宋体"/>
        <family val="3"/>
        <charset val="134"/>
      </rPr>
      <t>助学金</t>
    </r>
  </si>
  <si>
    <r>
      <t xml:space="preserve">    </t>
    </r>
    <r>
      <rPr>
        <sz val="11"/>
        <rFont val="宋体"/>
        <family val="3"/>
        <charset val="134"/>
      </rPr>
      <t>个人农业生产补贴</t>
    </r>
  </si>
  <si>
    <r>
      <t xml:space="preserve">    </t>
    </r>
    <r>
      <rPr>
        <sz val="11"/>
        <rFont val="宋体"/>
        <family val="3"/>
        <charset val="134"/>
      </rPr>
      <t>离退休费</t>
    </r>
  </si>
  <si>
    <r>
      <t xml:space="preserve">    </t>
    </r>
    <r>
      <rPr>
        <sz val="11"/>
        <rFont val="宋体"/>
        <family val="3"/>
        <charset val="134"/>
      </rPr>
      <t>其他对个人和家庭补助</t>
    </r>
  </si>
  <si>
    <r>
      <t xml:space="preserve">  </t>
    </r>
    <r>
      <rPr>
        <b/>
        <sz val="11"/>
        <rFont val="宋体"/>
        <family val="3"/>
        <charset val="134"/>
      </rPr>
      <t>对社会保障基金补助</t>
    </r>
  </si>
  <si>
    <r>
      <t xml:space="preserve">    </t>
    </r>
    <r>
      <rPr>
        <sz val="11"/>
        <rFont val="宋体"/>
        <family val="3"/>
        <charset val="134"/>
      </rPr>
      <t>对社会保障基金补助</t>
    </r>
  </si>
  <si>
    <r>
      <t xml:space="preserve">    </t>
    </r>
    <r>
      <rPr>
        <sz val="11"/>
        <rFont val="宋体"/>
        <family val="3"/>
        <charset val="134"/>
      </rPr>
      <t>补充全国社会保障基金</t>
    </r>
  </si>
  <si>
    <r>
      <t xml:space="preserve">  </t>
    </r>
    <r>
      <rPr>
        <b/>
        <sz val="11"/>
        <rFont val="宋体"/>
        <family val="3"/>
        <charset val="134"/>
      </rPr>
      <t>债务利息及费用支出</t>
    </r>
  </si>
  <si>
    <r>
      <t xml:space="preserve">    </t>
    </r>
    <r>
      <rPr>
        <sz val="11"/>
        <rFont val="宋体"/>
        <family val="3"/>
        <charset val="134"/>
      </rPr>
      <t>国内债务付息</t>
    </r>
  </si>
  <si>
    <r>
      <t xml:space="preserve">    </t>
    </r>
    <r>
      <rPr>
        <sz val="11"/>
        <rFont val="宋体"/>
        <family val="3"/>
        <charset val="134"/>
      </rPr>
      <t>国外债务付息</t>
    </r>
  </si>
  <si>
    <r>
      <t xml:space="preserve">    </t>
    </r>
    <r>
      <rPr>
        <sz val="11"/>
        <rFont val="宋体"/>
        <family val="3"/>
        <charset val="134"/>
      </rPr>
      <t>国内债务发行费用</t>
    </r>
  </si>
  <si>
    <r>
      <t xml:space="preserve">    </t>
    </r>
    <r>
      <rPr>
        <sz val="11"/>
        <rFont val="宋体"/>
        <family val="3"/>
        <charset val="134"/>
      </rPr>
      <t>国外债务发行费用</t>
    </r>
  </si>
  <si>
    <r>
      <t xml:space="preserve">  </t>
    </r>
    <r>
      <rPr>
        <b/>
        <sz val="11"/>
        <rFont val="宋体"/>
        <family val="3"/>
        <charset val="134"/>
      </rPr>
      <t>其他支出</t>
    </r>
  </si>
  <si>
    <r>
      <t xml:space="preserve">    </t>
    </r>
    <r>
      <rPr>
        <sz val="11"/>
        <rFont val="宋体"/>
        <family val="3"/>
        <charset val="134"/>
      </rPr>
      <t>赠与</t>
    </r>
  </si>
  <si>
    <r>
      <t xml:space="preserve">    </t>
    </r>
    <r>
      <rPr>
        <sz val="11"/>
        <rFont val="宋体"/>
        <family val="3"/>
        <charset val="134"/>
      </rPr>
      <t>国家赔偿费用支出</t>
    </r>
  </si>
  <si>
    <r>
      <t xml:space="preserve">    </t>
    </r>
    <r>
      <rPr>
        <sz val="11"/>
        <rFont val="宋体"/>
        <family val="3"/>
        <charset val="134"/>
      </rPr>
      <t>对民间非营利组织和群众性自治组织补贴</t>
    </r>
  </si>
  <si>
    <r>
      <t xml:space="preserve">    </t>
    </r>
    <r>
      <rPr>
        <sz val="11"/>
        <rFont val="宋体"/>
        <family val="3"/>
        <charset val="134"/>
      </rPr>
      <t>其他支出</t>
    </r>
  </si>
  <si>
    <r>
      <t xml:space="preserve">    </t>
    </r>
    <r>
      <rPr>
        <sz val="11"/>
        <rFont val="宋体"/>
        <family val="3"/>
        <charset val="134"/>
      </rPr>
      <t>因公出国</t>
    </r>
    <r>
      <rPr>
        <sz val="11"/>
        <rFont val="Arial"/>
        <family val="2"/>
      </rPr>
      <t>(</t>
    </r>
    <r>
      <rPr>
        <sz val="11"/>
        <rFont val="宋体"/>
        <family val="3"/>
        <charset val="134"/>
      </rPr>
      <t>境</t>
    </r>
    <r>
      <rPr>
        <sz val="11"/>
        <rFont val="Arial"/>
        <family val="2"/>
      </rPr>
      <t>)</t>
    </r>
    <r>
      <rPr>
        <sz val="11"/>
        <rFont val="宋体"/>
        <family val="3"/>
        <charset val="134"/>
      </rPr>
      <t>费用</t>
    </r>
  </si>
  <si>
    <r>
      <t xml:space="preserve">    </t>
    </r>
    <r>
      <rPr>
        <sz val="11"/>
        <rFont val="宋体"/>
        <family val="3"/>
        <charset val="134"/>
      </rPr>
      <t>维修</t>
    </r>
    <r>
      <rPr>
        <sz val="11"/>
        <rFont val="Arial"/>
        <family val="2"/>
      </rPr>
      <t>(</t>
    </r>
    <r>
      <rPr>
        <sz val="11"/>
        <rFont val="宋体"/>
        <family val="3"/>
        <charset val="134"/>
      </rPr>
      <t>护</t>
    </r>
    <r>
      <rPr>
        <sz val="11"/>
        <rFont val="Arial"/>
        <family val="2"/>
      </rPr>
      <t>)</t>
    </r>
    <r>
      <rPr>
        <sz val="11"/>
        <rFont val="宋体"/>
        <family val="3"/>
        <charset val="134"/>
      </rPr>
      <t>费</t>
    </r>
  </si>
  <si>
    <r>
      <t xml:space="preserve">  </t>
    </r>
    <r>
      <rPr>
        <b/>
        <sz val="11"/>
        <rFont val="宋体"/>
        <family val="3"/>
        <charset val="134"/>
      </rPr>
      <t>机关资本性支出</t>
    </r>
    <r>
      <rPr>
        <b/>
        <sz val="11"/>
        <rFont val="Arial"/>
        <family val="2"/>
      </rPr>
      <t>(</t>
    </r>
    <r>
      <rPr>
        <b/>
        <sz val="11"/>
        <rFont val="宋体"/>
        <family val="3"/>
        <charset val="134"/>
      </rPr>
      <t>一</t>
    </r>
    <r>
      <rPr>
        <b/>
        <sz val="11"/>
        <rFont val="Arial"/>
        <family val="2"/>
      </rPr>
      <t>)</t>
    </r>
  </si>
  <si>
    <r>
      <t xml:space="preserve">  </t>
    </r>
    <r>
      <rPr>
        <b/>
        <sz val="11"/>
        <rFont val="宋体"/>
        <family val="3"/>
        <charset val="134"/>
      </rPr>
      <t>机关资本性支出</t>
    </r>
    <r>
      <rPr>
        <b/>
        <sz val="11"/>
        <rFont val="Arial"/>
        <family val="2"/>
      </rPr>
      <t>(</t>
    </r>
    <r>
      <rPr>
        <b/>
        <sz val="11"/>
        <rFont val="宋体"/>
        <family val="3"/>
        <charset val="134"/>
      </rPr>
      <t>二</t>
    </r>
    <r>
      <rPr>
        <b/>
        <sz val="11"/>
        <rFont val="Arial"/>
        <family val="2"/>
      </rPr>
      <t>)</t>
    </r>
  </si>
  <si>
    <r>
      <t xml:space="preserve">    </t>
    </r>
    <r>
      <rPr>
        <sz val="11"/>
        <rFont val="宋体"/>
        <family val="3"/>
        <charset val="134"/>
      </rPr>
      <t>资本性支出</t>
    </r>
    <r>
      <rPr>
        <sz val="11"/>
        <rFont val="Arial"/>
        <family val="2"/>
      </rPr>
      <t>(</t>
    </r>
    <r>
      <rPr>
        <sz val="11"/>
        <rFont val="宋体"/>
        <family val="3"/>
        <charset val="134"/>
      </rPr>
      <t>一</t>
    </r>
    <r>
      <rPr>
        <sz val="11"/>
        <rFont val="Arial"/>
        <family val="2"/>
      </rPr>
      <t>)</t>
    </r>
  </si>
  <si>
    <r>
      <t xml:space="preserve">    </t>
    </r>
    <r>
      <rPr>
        <sz val="11"/>
        <rFont val="宋体"/>
        <family val="3"/>
        <charset val="134"/>
      </rPr>
      <t>资本性支出</t>
    </r>
    <r>
      <rPr>
        <sz val="11"/>
        <rFont val="Arial"/>
        <family val="2"/>
      </rPr>
      <t>(</t>
    </r>
    <r>
      <rPr>
        <sz val="11"/>
        <rFont val="宋体"/>
        <family val="3"/>
        <charset val="134"/>
      </rPr>
      <t>二</t>
    </r>
    <r>
      <rPr>
        <sz val="11"/>
        <rFont val="Arial"/>
        <family val="2"/>
      </rPr>
      <t>)</t>
    </r>
  </si>
  <si>
    <r>
      <t xml:space="preserve">    </t>
    </r>
    <r>
      <rPr>
        <sz val="11"/>
        <rFont val="宋体"/>
        <family val="3"/>
        <charset val="134"/>
      </rPr>
      <t>对企业资本性支出</t>
    </r>
    <r>
      <rPr>
        <sz val="11"/>
        <rFont val="Arial"/>
        <family val="2"/>
      </rPr>
      <t>(</t>
    </r>
    <r>
      <rPr>
        <sz val="11"/>
        <rFont val="宋体"/>
        <family val="3"/>
        <charset val="134"/>
      </rPr>
      <t>一</t>
    </r>
    <r>
      <rPr>
        <sz val="11"/>
        <rFont val="Arial"/>
        <family val="2"/>
      </rPr>
      <t>)</t>
    </r>
  </si>
  <si>
    <r>
      <t xml:space="preserve">    </t>
    </r>
    <r>
      <rPr>
        <sz val="11"/>
        <rFont val="宋体"/>
        <family val="3"/>
        <charset val="134"/>
      </rPr>
      <t>对企业资本性支出</t>
    </r>
    <r>
      <rPr>
        <sz val="11"/>
        <rFont val="Arial"/>
        <family val="2"/>
      </rPr>
      <t>(</t>
    </r>
    <r>
      <rPr>
        <sz val="11"/>
        <rFont val="宋体"/>
        <family val="3"/>
        <charset val="134"/>
      </rPr>
      <t>二</t>
    </r>
    <r>
      <rPr>
        <sz val="11"/>
        <rFont val="Arial"/>
        <family val="2"/>
      </rPr>
      <t>)</t>
    </r>
  </si>
  <si>
    <r>
      <rPr>
        <sz val="11"/>
        <rFont val="宋体"/>
        <family val="3"/>
        <charset val="134"/>
      </rPr>
      <t>单位：万元</t>
    </r>
  </si>
  <si>
    <r>
      <rPr>
        <sz val="12"/>
        <rFont val="宋体"/>
        <family val="3"/>
        <charset val="134"/>
      </rPr>
      <t>单位：万元</t>
    </r>
  </si>
  <si>
    <r>
      <rPr>
        <b/>
        <sz val="12"/>
        <rFont val="宋体"/>
        <family val="3"/>
        <charset val="134"/>
      </rPr>
      <t>项目</t>
    </r>
  </si>
  <si>
    <r>
      <rPr>
        <b/>
        <sz val="12"/>
        <rFont val="宋体"/>
        <family val="3"/>
        <charset val="134"/>
      </rPr>
      <t>上年执行数</t>
    </r>
  </si>
  <si>
    <r>
      <rPr>
        <b/>
        <sz val="12"/>
        <rFont val="宋体"/>
        <family val="3"/>
        <charset val="134"/>
      </rPr>
      <t>预算数</t>
    </r>
  </si>
  <si>
    <r>
      <t xml:space="preserve">    </t>
    </r>
    <r>
      <rPr>
        <sz val="12"/>
        <rFont val="宋体"/>
        <family val="3"/>
        <charset val="134"/>
      </rPr>
      <t>增值税</t>
    </r>
  </si>
  <si>
    <r>
      <t xml:space="preserve">    </t>
    </r>
    <r>
      <rPr>
        <sz val="12"/>
        <rFont val="宋体"/>
        <family val="3"/>
        <charset val="134"/>
      </rPr>
      <t>企业所得税</t>
    </r>
  </si>
  <si>
    <r>
      <t xml:space="preserve">    </t>
    </r>
    <r>
      <rPr>
        <sz val="12"/>
        <rFont val="宋体"/>
        <family val="3"/>
        <charset val="134"/>
      </rPr>
      <t>企业所得税退税</t>
    </r>
  </si>
  <si>
    <r>
      <t xml:space="preserve">    </t>
    </r>
    <r>
      <rPr>
        <sz val="12"/>
        <rFont val="宋体"/>
        <family val="3"/>
        <charset val="134"/>
      </rPr>
      <t>个人所得税</t>
    </r>
  </si>
  <si>
    <r>
      <t xml:space="preserve">    </t>
    </r>
    <r>
      <rPr>
        <sz val="12"/>
        <rFont val="宋体"/>
        <family val="3"/>
        <charset val="134"/>
      </rPr>
      <t>资源税</t>
    </r>
  </si>
  <si>
    <r>
      <t xml:space="preserve">    </t>
    </r>
    <r>
      <rPr>
        <sz val="12"/>
        <rFont val="宋体"/>
        <family val="3"/>
        <charset val="134"/>
      </rPr>
      <t>城市维护建设税</t>
    </r>
  </si>
  <si>
    <r>
      <t xml:space="preserve">    </t>
    </r>
    <r>
      <rPr>
        <sz val="12"/>
        <rFont val="宋体"/>
        <family val="3"/>
        <charset val="134"/>
      </rPr>
      <t>房产税</t>
    </r>
  </si>
  <si>
    <r>
      <t xml:space="preserve">    </t>
    </r>
    <r>
      <rPr>
        <sz val="12"/>
        <rFont val="宋体"/>
        <family val="3"/>
        <charset val="134"/>
      </rPr>
      <t>印花税</t>
    </r>
  </si>
  <si>
    <r>
      <t xml:space="preserve">    </t>
    </r>
    <r>
      <rPr>
        <sz val="12"/>
        <rFont val="宋体"/>
        <family val="3"/>
        <charset val="134"/>
      </rPr>
      <t>城镇土地使用税</t>
    </r>
  </si>
  <si>
    <r>
      <t xml:space="preserve">    </t>
    </r>
    <r>
      <rPr>
        <sz val="12"/>
        <rFont val="宋体"/>
        <family val="3"/>
        <charset val="134"/>
      </rPr>
      <t>土地增值税</t>
    </r>
  </si>
  <si>
    <r>
      <t xml:space="preserve">    </t>
    </r>
    <r>
      <rPr>
        <sz val="12"/>
        <rFont val="宋体"/>
        <family val="3"/>
        <charset val="134"/>
      </rPr>
      <t>车船税</t>
    </r>
  </si>
  <si>
    <r>
      <t xml:space="preserve">    </t>
    </r>
    <r>
      <rPr>
        <sz val="12"/>
        <rFont val="宋体"/>
        <family val="3"/>
        <charset val="134"/>
      </rPr>
      <t>耕地占用税</t>
    </r>
  </si>
  <si>
    <r>
      <t xml:space="preserve">    </t>
    </r>
    <r>
      <rPr>
        <sz val="12"/>
        <rFont val="宋体"/>
        <family val="3"/>
        <charset val="134"/>
      </rPr>
      <t>契税</t>
    </r>
  </si>
  <si>
    <r>
      <t xml:space="preserve">    </t>
    </r>
    <r>
      <rPr>
        <sz val="12"/>
        <rFont val="宋体"/>
        <family val="3"/>
        <charset val="134"/>
      </rPr>
      <t>烟叶税</t>
    </r>
  </si>
  <si>
    <r>
      <t xml:space="preserve">    </t>
    </r>
    <r>
      <rPr>
        <sz val="12"/>
        <rFont val="宋体"/>
        <family val="3"/>
        <charset val="134"/>
      </rPr>
      <t>环境保护税</t>
    </r>
  </si>
  <si>
    <r>
      <t xml:space="preserve">    </t>
    </r>
    <r>
      <rPr>
        <sz val="12"/>
        <rFont val="宋体"/>
        <family val="3"/>
        <charset val="134"/>
      </rPr>
      <t>其他税收收入</t>
    </r>
  </si>
  <si>
    <r>
      <t xml:space="preserve">    </t>
    </r>
    <r>
      <rPr>
        <sz val="12"/>
        <rFont val="宋体"/>
        <family val="3"/>
        <charset val="134"/>
      </rPr>
      <t>专项收入</t>
    </r>
  </si>
  <si>
    <r>
      <t xml:space="preserve">    </t>
    </r>
    <r>
      <rPr>
        <sz val="12"/>
        <rFont val="宋体"/>
        <family val="3"/>
        <charset val="134"/>
      </rPr>
      <t>行政事业性收费收入</t>
    </r>
  </si>
  <si>
    <r>
      <t xml:space="preserve">    </t>
    </r>
    <r>
      <rPr>
        <sz val="12"/>
        <rFont val="宋体"/>
        <family val="3"/>
        <charset val="134"/>
      </rPr>
      <t>罚没收入</t>
    </r>
  </si>
  <si>
    <r>
      <t xml:space="preserve">    </t>
    </r>
    <r>
      <rPr>
        <sz val="12"/>
        <rFont val="宋体"/>
        <family val="3"/>
        <charset val="134"/>
      </rPr>
      <t>国有资本经营收入</t>
    </r>
  </si>
  <si>
    <r>
      <t xml:space="preserve">    </t>
    </r>
    <r>
      <rPr>
        <sz val="12"/>
        <rFont val="宋体"/>
        <family val="3"/>
        <charset val="134"/>
      </rPr>
      <t>国有资源（资产）有偿使用收入</t>
    </r>
  </si>
  <si>
    <r>
      <t xml:space="preserve">    </t>
    </r>
    <r>
      <rPr>
        <sz val="12"/>
        <rFont val="宋体"/>
        <family val="3"/>
        <charset val="134"/>
      </rPr>
      <t>捐赠收入</t>
    </r>
  </si>
  <si>
    <r>
      <t xml:space="preserve">    </t>
    </r>
    <r>
      <rPr>
        <sz val="12"/>
        <rFont val="宋体"/>
        <family val="3"/>
        <charset val="134"/>
      </rPr>
      <t>政府住房基金收入</t>
    </r>
  </si>
  <si>
    <r>
      <t xml:space="preserve">    </t>
    </r>
    <r>
      <rPr>
        <sz val="12"/>
        <rFont val="宋体"/>
        <family val="3"/>
        <charset val="134"/>
      </rPr>
      <t>其他收入</t>
    </r>
  </si>
  <si>
    <r>
      <rPr>
        <b/>
        <sz val="12"/>
        <rFont val="宋体"/>
        <family val="3"/>
        <charset val="134"/>
      </rPr>
      <t>收入合计</t>
    </r>
  </si>
  <si>
    <r>
      <rPr>
        <b/>
        <sz val="12"/>
        <rFont val="宋体"/>
        <family val="3"/>
        <charset val="134"/>
      </rPr>
      <t>预算数为决算（执行）数</t>
    </r>
    <r>
      <rPr>
        <b/>
        <sz val="12"/>
        <rFont val="Arial"/>
        <family val="2"/>
      </rPr>
      <t>%</t>
    </r>
  </si>
  <si>
    <r>
      <rPr>
        <sz val="12"/>
        <rFont val="宋体"/>
        <family val="3"/>
        <charset val="134"/>
      </rPr>
      <t>备注：考虑减税降费和一次性收入因素调整上年收入基数后，同口径增长</t>
    </r>
    <r>
      <rPr>
        <sz val="12"/>
        <rFont val="Arial"/>
        <family val="2"/>
      </rPr>
      <t>5%</t>
    </r>
    <r>
      <rPr>
        <sz val="12"/>
        <rFont val="宋体"/>
        <family val="3"/>
        <charset val="134"/>
      </rPr>
      <t>。</t>
    </r>
  </si>
  <si>
    <r>
      <rPr>
        <b/>
        <sz val="12"/>
        <rFont val="宋体"/>
        <family val="3"/>
        <charset val="134"/>
      </rPr>
      <t>一、税收收入</t>
    </r>
  </si>
  <si>
    <r>
      <rPr>
        <b/>
        <sz val="12"/>
        <rFont val="宋体"/>
        <family val="3"/>
        <charset val="134"/>
      </rPr>
      <t>二、非税收入</t>
    </r>
  </si>
  <si>
    <r>
      <rPr>
        <b/>
        <sz val="11"/>
        <rFont val="宋体"/>
        <family val="3"/>
        <charset val="134"/>
      </rPr>
      <t>小计</t>
    </r>
  </si>
  <si>
    <r>
      <rPr>
        <b/>
        <sz val="11"/>
        <rFont val="宋体"/>
        <family val="3"/>
        <charset val="134"/>
      </rPr>
      <t>一般债券</t>
    </r>
  </si>
  <si>
    <r>
      <rPr>
        <b/>
        <sz val="11"/>
        <rFont val="宋体"/>
        <family val="3"/>
        <charset val="134"/>
      </rPr>
      <t>向外国政府借款</t>
    </r>
  </si>
  <si>
    <r>
      <rPr>
        <b/>
        <sz val="11"/>
        <rFont val="宋体"/>
        <family val="3"/>
        <charset val="134"/>
      </rPr>
      <t>向国际组织借款</t>
    </r>
  </si>
  <si>
    <r>
      <rPr>
        <b/>
        <sz val="11"/>
        <rFont val="宋体"/>
        <family val="3"/>
        <charset val="134"/>
      </rPr>
      <t>其他一般债务</t>
    </r>
  </si>
  <si>
    <r>
      <rPr>
        <sz val="11"/>
        <rFont val="宋体"/>
        <family val="3"/>
        <charset val="134"/>
      </rPr>
      <t>上年末地方政府债务余额</t>
    </r>
  </si>
  <si>
    <r>
      <rPr>
        <sz val="11"/>
        <rFont val="宋体"/>
        <family val="3"/>
        <charset val="134"/>
      </rPr>
      <t>本年地方政府债务还本支出</t>
    </r>
  </si>
  <si>
    <r>
      <rPr>
        <sz val="11"/>
        <rFont val="宋体"/>
        <family val="3"/>
        <charset val="134"/>
      </rPr>
      <t>本年采用其他方式化解的债务本金</t>
    </r>
  </si>
  <si>
    <r>
      <rPr>
        <sz val="11"/>
        <rFont val="宋体"/>
        <family val="3"/>
        <charset val="134"/>
      </rPr>
      <t>年末地方政府债务余额</t>
    </r>
  </si>
  <si>
    <r>
      <t>2020</t>
    </r>
    <r>
      <rPr>
        <b/>
        <sz val="11"/>
        <rFont val="宋体"/>
        <family val="3"/>
        <charset val="134"/>
      </rPr>
      <t>年执行数</t>
    </r>
    <phoneticPr fontId="97" type="noConversion"/>
  </si>
  <si>
    <r>
      <t>2021</t>
    </r>
    <r>
      <rPr>
        <b/>
        <sz val="11"/>
        <rFont val="宋体"/>
        <family val="3"/>
        <charset val="134"/>
      </rPr>
      <t>年预算数</t>
    </r>
    <phoneticPr fontId="97" type="noConversion"/>
  </si>
  <si>
    <r>
      <rPr>
        <sz val="11"/>
        <rFont val="宋体"/>
        <family val="3"/>
        <charset val="134"/>
      </rPr>
      <t>本年地方政府债务余额限额</t>
    </r>
    <r>
      <rPr>
        <sz val="11"/>
        <rFont val="Arial"/>
        <family val="2"/>
      </rPr>
      <t>(</t>
    </r>
    <r>
      <rPr>
        <sz val="11"/>
        <rFont val="宋体"/>
        <family val="3"/>
        <charset val="134"/>
      </rPr>
      <t>预算数</t>
    </r>
    <r>
      <rPr>
        <sz val="11"/>
        <rFont val="Arial"/>
        <family val="2"/>
      </rPr>
      <t>)</t>
    </r>
  </si>
  <si>
    <r>
      <rPr>
        <sz val="11"/>
        <rFont val="宋体"/>
        <family val="3"/>
        <charset val="134"/>
      </rPr>
      <t>本年地方政府债务</t>
    </r>
    <r>
      <rPr>
        <sz val="11"/>
        <rFont val="Arial"/>
        <family val="2"/>
      </rPr>
      <t>(</t>
    </r>
    <r>
      <rPr>
        <sz val="11"/>
        <rFont val="宋体"/>
        <family val="3"/>
        <charset val="134"/>
      </rPr>
      <t>转贷</t>
    </r>
    <r>
      <rPr>
        <sz val="11"/>
        <rFont val="Arial"/>
        <family val="2"/>
      </rPr>
      <t>)</t>
    </r>
    <r>
      <rPr>
        <sz val="11"/>
        <rFont val="宋体"/>
        <family val="3"/>
        <charset val="134"/>
      </rPr>
      <t>收入</t>
    </r>
  </si>
  <si>
    <r>
      <rPr>
        <sz val="11"/>
        <color theme="1"/>
        <rFont val="宋体"/>
        <family val="3"/>
        <charset val="134"/>
      </rPr>
      <t>单位：万元</t>
    </r>
  </si>
  <si>
    <r>
      <t>2020</t>
    </r>
    <r>
      <rPr>
        <sz val="11"/>
        <color theme="1"/>
        <rFont val="宋体"/>
        <family val="3"/>
        <charset val="134"/>
      </rPr>
      <t>年预算数</t>
    </r>
  </si>
  <si>
    <r>
      <t>2021</t>
    </r>
    <r>
      <rPr>
        <sz val="11"/>
        <color theme="1"/>
        <rFont val="宋体"/>
        <family val="3"/>
        <charset val="134"/>
      </rPr>
      <t>年预算数</t>
    </r>
  </si>
  <si>
    <r>
      <t xml:space="preserve">     1</t>
    </r>
    <r>
      <rPr>
        <sz val="11"/>
        <color indexed="8"/>
        <rFont val="宋体"/>
        <family val="3"/>
        <charset val="134"/>
      </rPr>
      <t>．因公出国（境）费</t>
    </r>
  </si>
  <si>
    <r>
      <t xml:space="preserve">     2</t>
    </r>
    <r>
      <rPr>
        <sz val="11"/>
        <color indexed="8"/>
        <rFont val="宋体"/>
        <family val="3"/>
        <charset val="134"/>
      </rPr>
      <t>．公务用车购置及运行维护费</t>
    </r>
  </si>
  <si>
    <r>
      <t xml:space="preserve">     3</t>
    </r>
    <r>
      <rPr>
        <sz val="11"/>
        <color indexed="8"/>
        <rFont val="宋体"/>
        <family val="3"/>
        <charset val="134"/>
      </rPr>
      <t>．公务接待费</t>
    </r>
  </si>
  <si>
    <r>
      <rPr>
        <sz val="11"/>
        <color indexed="8"/>
        <rFont val="宋体"/>
        <family val="3"/>
        <charset val="134"/>
      </rPr>
      <t>二、会议费</t>
    </r>
  </si>
  <si>
    <r>
      <rPr>
        <sz val="11"/>
        <color indexed="8"/>
        <rFont val="宋体"/>
        <family val="3"/>
        <charset val="134"/>
      </rPr>
      <t>三、培训费</t>
    </r>
  </si>
  <si>
    <r>
      <rPr>
        <sz val="11"/>
        <color indexed="8"/>
        <rFont val="宋体"/>
        <family val="3"/>
        <charset val="134"/>
      </rPr>
      <t>项</t>
    </r>
    <r>
      <rPr>
        <sz val="11"/>
        <color indexed="8"/>
        <rFont val="Arial"/>
        <family val="2"/>
      </rPr>
      <t xml:space="preserve">  </t>
    </r>
    <r>
      <rPr>
        <sz val="11"/>
        <color indexed="8"/>
        <rFont val="宋体"/>
        <family val="3"/>
        <charset val="134"/>
      </rPr>
      <t>目</t>
    </r>
  </si>
  <si>
    <r>
      <rPr>
        <sz val="11"/>
        <color theme="1"/>
        <rFont val="宋体"/>
        <family val="3"/>
        <charset val="134"/>
      </rPr>
      <t>较上年预算数增（减）幅</t>
    </r>
    <r>
      <rPr>
        <sz val="11"/>
        <color theme="1"/>
        <rFont val="Arial"/>
        <family val="2"/>
      </rPr>
      <t>%</t>
    </r>
  </si>
  <si>
    <r>
      <rPr>
        <sz val="11"/>
        <color indexed="8"/>
        <rFont val="宋体"/>
        <family val="3"/>
        <charset val="134"/>
      </rPr>
      <t>一、</t>
    </r>
    <r>
      <rPr>
        <sz val="11"/>
        <color indexed="8"/>
        <rFont val="Arial"/>
        <family val="2"/>
      </rPr>
      <t>“</t>
    </r>
    <r>
      <rPr>
        <sz val="11"/>
        <color indexed="8"/>
        <rFont val="宋体"/>
        <family val="3"/>
        <charset val="134"/>
      </rPr>
      <t>三公</t>
    </r>
    <r>
      <rPr>
        <sz val="11"/>
        <color indexed="8"/>
        <rFont val="Arial"/>
        <family val="2"/>
      </rPr>
      <t>”</t>
    </r>
    <r>
      <rPr>
        <sz val="11"/>
        <color indexed="8"/>
        <rFont val="宋体"/>
        <family val="3"/>
        <charset val="134"/>
      </rPr>
      <t>经费支出</t>
    </r>
  </si>
  <si>
    <r>
      <t xml:space="preserve">      </t>
    </r>
    <r>
      <rPr>
        <sz val="11"/>
        <color indexed="8"/>
        <rFont val="宋体"/>
        <family val="3"/>
        <charset val="134"/>
      </rPr>
      <t>（</t>
    </r>
    <r>
      <rPr>
        <sz val="11"/>
        <color indexed="8"/>
        <rFont val="Arial"/>
        <family val="2"/>
      </rPr>
      <t>1</t>
    </r>
    <r>
      <rPr>
        <sz val="11"/>
        <color indexed="8"/>
        <rFont val="宋体"/>
        <family val="3"/>
        <charset val="134"/>
      </rPr>
      <t>）公务用车购置费</t>
    </r>
  </si>
  <si>
    <r>
      <t xml:space="preserve">      </t>
    </r>
    <r>
      <rPr>
        <sz val="11"/>
        <color indexed="8"/>
        <rFont val="宋体"/>
        <family val="3"/>
        <charset val="134"/>
      </rPr>
      <t>（</t>
    </r>
    <r>
      <rPr>
        <sz val="11"/>
        <color indexed="8"/>
        <rFont val="Arial"/>
        <family val="2"/>
      </rPr>
      <t>2</t>
    </r>
    <r>
      <rPr>
        <sz val="11"/>
        <color indexed="8"/>
        <rFont val="宋体"/>
        <family val="3"/>
        <charset val="134"/>
      </rPr>
      <t>）公务用车运行维护费</t>
    </r>
  </si>
  <si>
    <r>
      <rPr>
        <sz val="11"/>
        <color theme="1"/>
        <rFont val="宋体"/>
        <family val="3"/>
        <charset val="134"/>
      </rPr>
      <t>本表中</t>
    </r>
    <r>
      <rPr>
        <sz val="11"/>
        <color theme="1"/>
        <rFont val="Arial"/>
        <family val="2"/>
      </rPr>
      <t>“</t>
    </r>
    <r>
      <rPr>
        <sz val="11"/>
        <color theme="1"/>
        <rFont val="宋体"/>
        <family val="3"/>
        <charset val="134"/>
      </rPr>
      <t>三公</t>
    </r>
    <r>
      <rPr>
        <sz val="11"/>
        <color theme="1"/>
        <rFont val="Arial"/>
        <family val="2"/>
      </rPr>
      <t>”</t>
    </r>
    <r>
      <rPr>
        <sz val="11"/>
        <color theme="1"/>
        <rFont val="宋体"/>
        <family val="3"/>
        <charset val="134"/>
      </rPr>
      <t>经费、会议费、培训费分别含在部门预算（包括行政单位、参公事业单位、事业单位等）基本支出和项目支出。</t>
    </r>
  </si>
  <si>
    <r>
      <rPr>
        <b/>
        <sz val="12"/>
        <rFont val="宋体"/>
        <family val="3"/>
        <charset val="134"/>
      </rPr>
      <t>收入</t>
    </r>
  </si>
  <si>
    <r>
      <rPr>
        <sz val="12"/>
        <rFont val="宋体"/>
        <family val="3"/>
        <charset val="134"/>
      </rPr>
      <t>一、农网还贷资金收入</t>
    </r>
  </si>
  <si>
    <r>
      <rPr>
        <sz val="12"/>
        <rFont val="宋体"/>
        <family val="3"/>
        <charset val="134"/>
      </rPr>
      <t>二、海南省高等级公路车辆通行附加费收入</t>
    </r>
  </si>
  <si>
    <r>
      <rPr>
        <sz val="12"/>
        <rFont val="宋体"/>
        <family val="3"/>
        <charset val="134"/>
      </rPr>
      <t>三、港口建设费收入</t>
    </r>
  </si>
  <si>
    <r>
      <rPr>
        <sz val="12"/>
        <color indexed="8"/>
        <rFont val="宋体"/>
        <family val="3"/>
        <charset val="134"/>
      </rPr>
      <t>四、新型墙体材料专项基金收入</t>
    </r>
  </si>
  <si>
    <r>
      <rPr>
        <sz val="12"/>
        <color indexed="8"/>
        <rFont val="宋体"/>
        <family val="3"/>
        <charset val="134"/>
      </rPr>
      <t>五、国家电影事业发展专项资金收入</t>
    </r>
  </si>
  <si>
    <r>
      <rPr>
        <sz val="12"/>
        <rFont val="宋体"/>
        <family val="3"/>
        <charset val="134"/>
      </rPr>
      <t>六、城市公用事业附加收入</t>
    </r>
  </si>
  <si>
    <r>
      <rPr>
        <sz val="12"/>
        <rFont val="宋体"/>
        <family val="3"/>
        <charset val="134"/>
      </rPr>
      <t>七、国有土地收益基金收入</t>
    </r>
  </si>
  <si>
    <r>
      <rPr>
        <sz val="12"/>
        <rFont val="宋体"/>
        <family val="3"/>
        <charset val="134"/>
      </rPr>
      <t>八、农业土地开发资金收入</t>
    </r>
  </si>
  <si>
    <r>
      <rPr>
        <sz val="12"/>
        <rFont val="宋体"/>
        <family val="3"/>
        <charset val="134"/>
      </rPr>
      <t>九、国有土地使用权出让收入</t>
    </r>
  </si>
  <si>
    <r>
      <rPr>
        <sz val="12"/>
        <rFont val="宋体"/>
        <family val="3"/>
        <charset val="134"/>
      </rPr>
      <t>十、大中型水库库区基金收入</t>
    </r>
  </si>
  <si>
    <r>
      <rPr>
        <sz val="12"/>
        <rFont val="宋体"/>
        <family val="3"/>
        <charset val="134"/>
      </rPr>
      <t>十一、彩票公益金收入</t>
    </r>
  </si>
  <si>
    <r>
      <rPr>
        <sz val="12"/>
        <rFont val="宋体"/>
        <family val="3"/>
        <charset val="134"/>
      </rPr>
      <t>十二、城市基础设施配套费收入</t>
    </r>
  </si>
  <si>
    <r>
      <rPr>
        <sz val="12"/>
        <rFont val="宋体"/>
        <family val="3"/>
        <charset val="134"/>
      </rPr>
      <t>十三、小型水库移民扶助基金收入</t>
    </r>
  </si>
  <si>
    <r>
      <rPr>
        <sz val="12"/>
        <rFont val="宋体"/>
        <family val="3"/>
        <charset val="134"/>
      </rPr>
      <t>十四、国家重大水利工程建设基金收入</t>
    </r>
  </si>
  <si>
    <r>
      <rPr>
        <sz val="12"/>
        <rFont val="宋体"/>
        <family val="3"/>
        <charset val="134"/>
      </rPr>
      <t>十五、车辆通行费</t>
    </r>
  </si>
  <si>
    <r>
      <rPr>
        <sz val="12"/>
        <rFont val="宋体"/>
        <family val="3"/>
        <charset val="134"/>
      </rPr>
      <t>十六、污水处理费收入</t>
    </r>
  </si>
  <si>
    <r>
      <rPr>
        <sz val="12"/>
        <rFont val="宋体"/>
        <family val="3"/>
        <charset val="134"/>
      </rPr>
      <t>十七、彩票发行机构和彩票销售机构的业务费用</t>
    </r>
  </si>
  <si>
    <r>
      <rPr>
        <sz val="12"/>
        <rFont val="宋体"/>
        <family val="3"/>
        <charset val="134"/>
      </rPr>
      <t>十八、其他政府性基金收入</t>
    </r>
  </si>
  <si>
    <r>
      <rPr>
        <sz val="12"/>
        <rFont val="宋体"/>
        <family val="3"/>
        <charset val="134"/>
      </rPr>
      <t>十九、彩票发行机构和彩票销售机构的业务费用</t>
    </r>
  </si>
  <si>
    <r>
      <rPr>
        <sz val="12"/>
        <rFont val="宋体"/>
        <family val="3"/>
        <charset val="134"/>
      </rPr>
      <t>二十、其他政府性基金收入</t>
    </r>
  </si>
  <si>
    <r>
      <rPr>
        <b/>
        <sz val="12"/>
        <rFont val="宋体"/>
        <family val="3"/>
        <charset val="134"/>
      </rPr>
      <t>转移性收入</t>
    </r>
  </si>
  <si>
    <r>
      <t xml:space="preserve">  </t>
    </r>
    <r>
      <rPr>
        <sz val="12"/>
        <rFont val="宋体"/>
        <family val="3"/>
        <charset val="134"/>
      </rPr>
      <t>政府性基金转移收入</t>
    </r>
  </si>
  <si>
    <r>
      <t xml:space="preserve">    </t>
    </r>
    <r>
      <rPr>
        <sz val="12"/>
        <rFont val="宋体"/>
        <family val="3"/>
        <charset val="134"/>
      </rPr>
      <t>政府性基金补助收入</t>
    </r>
  </si>
  <si>
    <r>
      <t xml:space="preserve">    </t>
    </r>
    <r>
      <rPr>
        <sz val="12"/>
        <rFont val="宋体"/>
        <family val="3"/>
        <charset val="134"/>
      </rPr>
      <t>政府性基金上解收入</t>
    </r>
  </si>
  <si>
    <r>
      <t xml:space="preserve">  </t>
    </r>
    <r>
      <rPr>
        <sz val="12"/>
        <rFont val="宋体"/>
        <family val="3"/>
        <charset val="134"/>
      </rPr>
      <t>上年结余收入</t>
    </r>
  </si>
  <si>
    <r>
      <t xml:space="preserve">  </t>
    </r>
    <r>
      <rPr>
        <sz val="12"/>
        <rFont val="宋体"/>
        <family val="3"/>
        <charset val="134"/>
      </rPr>
      <t>调入资金</t>
    </r>
  </si>
  <si>
    <r>
      <t xml:space="preserve">    </t>
    </r>
    <r>
      <rPr>
        <sz val="12"/>
        <rFont val="宋体"/>
        <family val="3"/>
        <charset val="134"/>
      </rPr>
      <t>其中：地方政府性基金调入专项收入</t>
    </r>
  </si>
  <si>
    <r>
      <t xml:space="preserve">  </t>
    </r>
    <r>
      <rPr>
        <sz val="12"/>
        <rFont val="宋体"/>
        <family val="3"/>
        <charset val="134"/>
      </rPr>
      <t>地方政府专项债务收入</t>
    </r>
  </si>
  <si>
    <r>
      <t xml:space="preserve">  </t>
    </r>
    <r>
      <rPr>
        <sz val="12"/>
        <rFont val="宋体"/>
        <family val="3"/>
        <charset val="134"/>
      </rPr>
      <t>地方政府专项债务转贷收入</t>
    </r>
  </si>
  <si>
    <r>
      <rPr>
        <b/>
        <sz val="12"/>
        <rFont val="宋体"/>
        <family val="3"/>
        <charset val="134"/>
      </rPr>
      <t>收入总计</t>
    </r>
  </si>
  <si>
    <t>2021年政府性基金预算收入预算表</t>
    <phoneticPr fontId="97" type="noConversion"/>
  </si>
  <si>
    <r>
      <rPr>
        <b/>
        <sz val="12"/>
        <rFont val="宋体"/>
        <family val="3"/>
        <charset val="134"/>
      </rPr>
      <t>支出</t>
    </r>
  </si>
  <si>
    <r>
      <rPr>
        <sz val="12"/>
        <rFont val="宋体"/>
        <family val="3"/>
        <charset val="134"/>
      </rPr>
      <t>一、科学技术支出</t>
    </r>
  </si>
  <si>
    <r>
      <t xml:space="preserve">  </t>
    </r>
    <r>
      <rPr>
        <sz val="12"/>
        <rFont val="宋体"/>
        <family val="3"/>
        <charset val="134"/>
      </rPr>
      <t>核电站乏燃料处理处置基金支出</t>
    </r>
  </si>
  <si>
    <r>
      <rPr>
        <sz val="12"/>
        <rFont val="宋体"/>
        <family val="3"/>
        <charset val="134"/>
      </rPr>
      <t>二、文化旅游体育与传媒支出</t>
    </r>
  </si>
  <si>
    <r>
      <t xml:space="preserve">  </t>
    </r>
    <r>
      <rPr>
        <sz val="12"/>
        <rFont val="宋体"/>
        <family val="3"/>
        <charset val="134"/>
      </rPr>
      <t>旅游发展基金支出</t>
    </r>
  </si>
  <si>
    <r>
      <rPr>
        <sz val="12"/>
        <rFont val="宋体"/>
        <family val="3"/>
        <charset val="134"/>
      </rPr>
      <t>三、社会保障和就业支出</t>
    </r>
  </si>
  <si>
    <r>
      <t xml:space="preserve">  </t>
    </r>
    <r>
      <rPr>
        <sz val="12"/>
        <rFont val="宋体"/>
        <family val="3"/>
        <charset val="134"/>
      </rPr>
      <t>大中型水库移民后期扶持基金支出</t>
    </r>
  </si>
  <si>
    <r>
      <rPr>
        <sz val="12"/>
        <rFont val="宋体"/>
        <family val="3"/>
        <charset val="134"/>
      </rPr>
      <t>四、城乡社区支出</t>
    </r>
  </si>
  <si>
    <r>
      <t xml:space="preserve">  </t>
    </r>
    <r>
      <rPr>
        <sz val="12"/>
        <rFont val="宋体"/>
        <family val="3"/>
        <charset val="134"/>
      </rPr>
      <t>国有土地使用权出让收入及对应专项债务收入安排的支出</t>
    </r>
  </si>
  <si>
    <r>
      <rPr>
        <sz val="12"/>
        <rFont val="宋体"/>
        <family val="3"/>
        <charset val="134"/>
      </rPr>
      <t>五、污水处理费安排的支出</t>
    </r>
  </si>
  <si>
    <r>
      <t xml:space="preserve">    </t>
    </r>
    <r>
      <rPr>
        <sz val="12"/>
        <rFont val="宋体"/>
        <family val="3"/>
        <charset val="134"/>
      </rPr>
      <t>污水处理设施建设和运营</t>
    </r>
  </si>
  <si>
    <r>
      <rPr>
        <sz val="12"/>
        <rFont val="宋体"/>
        <family val="3"/>
        <charset val="134"/>
      </rPr>
      <t>六、其他支出</t>
    </r>
  </si>
  <si>
    <r>
      <t xml:space="preserve">  </t>
    </r>
    <r>
      <rPr>
        <sz val="12"/>
        <rFont val="宋体"/>
        <family val="3"/>
        <charset val="134"/>
      </rPr>
      <t>其他政府性基金及对应专项债务收入安排的支出</t>
    </r>
  </si>
  <si>
    <r>
      <t xml:space="preserve">  </t>
    </r>
    <r>
      <rPr>
        <sz val="12"/>
        <rFont val="宋体"/>
        <family val="3"/>
        <charset val="134"/>
      </rPr>
      <t>彩票公益金安排的支出</t>
    </r>
  </si>
  <si>
    <r>
      <rPr>
        <sz val="12"/>
        <rFont val="宋体"/>
        <family val="3"/>
        <charset val="134"/>
      </rPr>
      <t>七、债务付息支出</t>
    </r>
  </si>
  <si>
    <r>
      <rPr>
        <sz val="12"/>
        <rFont val="宋体"/>
        <family val="3"/>
        <charset val="134"/>
      </rPr>
      <t>八、债务发行费用支出</t>
    </r>
  </si>
  <si>
    <r>
      <t xml:space="preserve">  </t>
    </r>
    <r>
      <rPr>
        <sz val="12"/>
        <rFont val="宋体"/>
        <family val="3"/>
        <charset val="134"/>
      </rPr>
      <t>地方政府专项债务发行费用支出</t>
    </r>
  </si>
  <si>
    <r>
      <rPr>
        <sz val="12"/>
        <rFont val="宋体"/>
        <family val="3"/>
        <charset val="134"/>
      </rPr>
      <t>九、抗疫特别国债安排的支出</t>
    </r>
  </si>
  <si>
    <r>
      <rPr>
        <b/>
        <sz val="12"/>
        <rFont val="宋体"/>
        <family val="3"/>
        <charset val="134"/>
      </rPr>
      <t>支出合计</t>
    </r>
  </si>
  <si>
    <r>
      <rPr>
        <b/>
        <sz val="12"/>
        <rFont val="宋体"/>
        <family val="3"/>
        <charset val="134"/>
      </rPr>
      <t>转移性支出</t>
    </r>
  </si>
  <si>
    <r>
      <t xml:space="preserve">  </t>
    </r>
    <r>
      <rPr>
        <sz val="12"/>
        <rFont val="宋体"/>
        <family val="3"/>
        <charset val="134"/>
      </rPr>
      <t>政府性基金转移支付</t>
    </r>
  </si>
  <si>
    <r>
      <t xml:space="preserve">    </t>
    </r>
    <r>
      <rPr>
        <sz val="12"/>
        <rFont val="宋体"/>
        <family val="3"/>
        <charset val="134"/>
      </rPr>
      <t>政府性基金补助支出</t>
    </r>
  </si>
  <si>
    <r>
      <t xml:space="preserve">    </t>
    </r>
    <r>
      <rPr>
        <sz val="12"/>
        <rFont val="宋体"/>
        <family val="3"/>
        <charset val="134"/>
      </rPr>
      <t>政府性基金上解支出</t>
    </r>
  </si>
  <si>
    <r>
      <t xml:space="preserve"> </t>
    </r>
    <r>
      <rPr>
        <sz val="12"/>
        <rFont val="宋体"/>
        <family val="3"/>
        <charset val="134"/>
      </rPr>
      <t>调出资金</t>
    </r>
  </si>
  <si>
    <r>
      <t xml:space="preserve"> </t>
    </r>
    <r>
      <rPr>
        <sz val="12"/>
        <rFont val="宋体"/>
        <family val="3"/>
        <charset val="134"/>
      </rPr>
      <t>年终结余</t>
    </r>
  </si>
  <si>
    <r>
      <t xml:space="preserve"> </t>
    </r>
    <r>
      <rPr>
        <sz val="12"/>
        <rFont val="宋体"/>
        <family val="3"/>
        <charset val="134"/>
      </rPr>
      <t>地方政府专项债务还本支出</t>
    </r>
  </si>
  <si>
    <r>
      <t xml:space="preserve"> </t>
    </r>
    <r>
      <rPr>
        <sz val="12"/>
        <rFont val="宋体"/>
        <family val="3"/>
        <charset val="134"/>
      </rPr>
      <t>地方政府专项债务转贷支出</t>
    </r>
  </si>
  <si>
    <r>
      <rPr>
        <b/>
        <sz val="12"/>
        <rFont val="宋体"/>
        <family val="3"/>
        <charset val="134"/>
      </rPr>
      <t>支出总计</t>
    </r>
  </si>
  <si>
    <r>
      <rPr>
        <b/>
        <sz val="12"/>
        <rFont val="宋体"/>
        <family val="3"/>
        <charset val="134"/>
      </rPr>
      <t>金额</t>
    </r>
    <phoneticPr fontId="97" type="noConversion"/>
  </si>
  <si>
    <r>
      <rPr>
        <b/>
        <sz val="12"/>
        <rFont val="宋体"/>
        <family val="3"/>
        <charset val="134"/>
      </rPr>
      <t>政府性基金收入</t>
    </r>
    <phoneticPr fontId="97" type="noConversion"/>
  </si>
  <si>
    <r>
      <rPr>
        <b/>
        <sz val="11"/>
        <rFont val="宋体"/>
        <family val="3"/>
        <charset val="134"/>
      </rPr>
      <t>专项债券</t>
    </r>
  </si>
  <si>
    <r>
      <rPr>
        <b/>
        <sz val="11"/>
        <rFont val="宋体"/>
        <family val="3"/>
        <charset val="134"/>
      </rPr>
      <t>其他专项债务</t>
    </r>
  </si>
  <si>
    <r>
      <rPr>
        <b/>
        <sz val="12"/>
        <color indexed="8"/>
        <rFont val="宋体"/>
        <family val="3"/>
        <charset val="134"/>
      </rPr>
      <t>合计</t>
    </r>
  </si>
  <si>
    <r>
      <rPr>
        <b/>
        <sz val="12"/>
        <color indexed="8"/>
        <rFont val="宋体"/>
        <family val="3"/>
        <charset val="134"/>
      </rPr>
      <t>企业职工基本
养老保险基金</t>
    </r>
  </si>
  <si>
    <r>
      <rPr>
        <b/>
        <sz val="12"/>
        <color indexed="8"/>
        <rFont val="宋体"/>
        <family val="3"/>
        <charset val="134"/>
      </rPr>
      <t>城乡居民基本
养老保险基金</t>
    </r>
  </si>
  <si>
    <r>
      <rPr>
        <b/>
        <sz val="12"/>
        <color indexed="8"/>
        <rFont val="宋体"/>
        <family val="3"/>
        <charset val="134"/>
      </rPr>
      <t>机关事业单位基
本养老保险基金</t>
    </r>
  </si>
  <si>
    <r>
      <rPr>
        <b/>
        <sz val="12"/>
        <color indexed="8"/>
        <rFont val="宋体"/>
        <family val="3"/>
        <charset val="134"/>
      </rPr>
      <t>城乡居民基本
医疗保险基金</t>
    </r>
  </si>
  <si>
    <r>
      <rPr>
        <b/>
        <sz val="12"/>
        <color indexed="8"/>
        <rFont val="宋体"/>
        <family val="3"/>
        <charset val="134"/>
      </rPr>
      <t>工伤保险基金</t>
    </r>
  </si>
  <si>
    <r>
      <rPr>
        <b/>
        <sz val="12"/>
        <color indexed="8"/>
        <rFont val="宋体"/>
        <family val="3"/>
        <charset val="134"/>
      </rPr>
      <t>失业保险基金</t>
    </r>
  </si>
  <si>
    <r>
      <rPr>
        <sz val="12"/>
        <color indexed="8"/>
        <rFont val="宋体"/>
        <family val="3"/>
        <charset val="134"/>
      </rPr>
      <t>二、支出</t>
    </r>
  </si>
  <si>
    <r>
      <t xml:space="preserve">         2.</t>
    </r>
    <r>
      <rPr>
        <sz val="12"/>
        <color indexed="8"/>
        <rFont val="宋体"/>
        <family val="3"/>
        <charset val="134"/>
      </rPr>
      <t>转移支出</t>
    </r>
  </si>
  <si>
    <r>
      <t xml:space="preserve">         3.</t>
    </r>
    <r>
      <rPr>
        <sz val="12"/>
        <color indexed="8"/>
        <rFont val="宋体"/>
        <family val="3"/>
        <charset val="134"/>
      </rPr>
      <t>其他支出</t>
    </r>
  </si>
  <si>
    <r>
      <t xml:space="preserve">         4.</t>
    </r>
    <r>
      <rPr>
        <sz val="12"/>
        <color indexed="8"/>
        <rFont val="宋体"/>
        <family val="3"/>
        <charset val="134"/>
      </rPr>
      <t>中央调剂基金支出（中央专用）</t>
    </r>
  </si>
  <si>
    <r>
      <t xml:space="preserve">         5.</t>
    </r>
    <r>
      <rPr>
        <sz val="12"/>
        <color indexed="8"/>
        <rFont val="宋体"/>
        <family val="3"/>
        <charset val="134"/>
      </rPr>
      <t>中央调剂资金支出（省级专用）</t>
    </r>
  </si>
  <si>
    <r>
      <rPr>
        <b/>
        <sz val="12"/>
        <color indexed="8"/>
        <rFont val="宋体"/>
        <family val="3"/>
        <charset val="134"/>
      </rPr>
      <t>项</t>
    </r>
    <r>
      <rPr>
        <b/>
        <sz val="12"/>
        <color indexed="8"/>
        <rFont val="Arial"/>
        <family val="2"/>
      </rPr>
      <t xml:space="preserve">        </t>
    </r>
    <r>
      <rPr>
        <b/>
        <sz val="12"/>
        <color indexed="8"/>
        <rFont val="宋体"/>
        <family val="3"/>
        <charset val="134"/>
      </rPr>
      <t>目</t>
    </r>
  </si>
  <si>
    <r>
      <rPr>
        <b/>
        <sz val="12"/>
        <color indexed="8"/>
        <rFont val="宋体"/>
        <family val="3"/>
        <charset val="134"/>
      </rPr>
      <t xml:space="preserve">职工基本医疗保险
</t>
    </r>
    <r>
      <rPr>
        <b/>
        <sz val="12"/>
        <color indexed="8"/>
        <rFont val="Arial"/>
        <family val="2"/>
      </rPr>
      <t>(</t>
    </r>
    <r>
      <rPr>
        <b/>
        <sz val="12"/>
        <color indexed="8"/>
        <rFont val="宋体"/>
        <family val="3"/>
        <charset val="134"/>
      </rPr>
      <t>含生育保险</t>
    </r>
    <r>
      <rPr>
        <b/>
        <sz val="12"/>
        <color indexed="8"/>
        <rFont val="Arial"/>
        <family val="2"/>
      </rPr>
      <t>)</t>
    </r>
    <r>
      <rPr>
        <b/>
        <sz val="12"/>
        <color indexed="8"/>
        <rFont val="宋体"/>
        <family val="3"/>
        <charset val="134"/>
      </rPr>
      <t>基金</t>
    </r>
  </si>
  <si>
    <r>
      <t xml:space="preserve">    </t>
    </r>
    <r>
      <rPr>
        <sz val="12"/>
        <color indexed="8"/>
        <rFont val="宋体"/>
        <family val="3"/>
        <charset val="134"/>
      </rPr>
      <t>其中</t>
    </r>
    <r>
      <rPr>
        <sz val="12"/>
        <color indexed="8"/>
        <rFont val="Arial"/>
        <family val="2"/>
      </rPr>
      <t>:1.</t>
    </r>
    <r>
      <rPr>
        <sz val="12"/>
        <color indexed="8"/>
        <rFont val="宋体"/>
        <family val="3"/>
        <charset val="134"/>
      </rPr>
      <t>社会保险待遇支出</t>
    </r>
  </si>
  <si>
    <r>
      <rPr>
        <b/>
        <sz val="10"/>
        <color indexed="8"/>
        <rFont val="宋体"/>
        <family val="3"/>
        <charset val="134"/>
      </rPr>
      <t>项</t>
    </r>
    <r>
      <rPr>
        <b/>
        <sz val="10"/>
        <color indexed="8"/>
        <rFont val="Arial"/>
        <family val="2"/>
      </rPr>
      <t xml:space="preserve">        </t>
    </r>
    <r>
      <rPr>
        <b/>
        <sz val="10"/>
        <color indexed="8"/>
        <rFont val="宋体"/>
        <family val="3"/>
        <charset val="134"/>
      </rPr>
      <t>目</t>
    </r>
  </si>
  <si>
    <r>
      <rPr>
        <b/>
        <sz val="10"/>
        <color indexed="8"/>
        <rFont val="宋体"/>
        <family val="3"/>
        <charset val="134"/>
      </rPr>
      <t>合计</t>
    </r>
  </si>
  <si>
    <r>
      <rPr>
        <b/>
        <sz val="10"/>
        <color indexed="8"/>
        <rFont val="宋体"/>
        <family val="3"/>
        <charset val="134"/>
      </rPr>
      <t>企业职工基本
养老保险基金</t>
    </r>
  </si>
  <si>
    <r>
      <rPr>
        <b/>
        <sz val="10"/>
        <color indexed="8"/>
        <rFont val="宋体"/>
        <family val="3"/>
        <charset val="134"/>
      </rPr>
      <t>城乡居民基本
养老保险基金</t>
    </r>
  </si>
  <si>
    <r>
      <rPr>
        <b/>
        <sz val="10"/>
        <color indexed="8"/>
        <rFont val="宋体"/>
        <family val="3"/>
        <charset val="134"/>
      </rPr>
      <t>机关事业单位基
本养老保险基金</t>
    </r>
  </si>
  <si>
    <r>
      <rPr>
        <b/>
        <sz val="10"/>
        <color indexed="8"/>
        <rFont val="宋体"/>
        <family val="3"/>
        <charset val="134"/>
      </rPr>
      <t xml:space="preserve">职工基本医疗保险
</t>
    </r>
    <r>
      <rPr>
        <b/>
        <sz val="10"/>
        <color indexed="8"/>
        <rFont val="Arial"/>
        <family val="2"/>
      </rPr>
      <t>(</t>
    </r>
    <r>
      <rPr>
        <b/>
        <sz val="10"/>
        <color indexed="8"/>
        <rFont val="宋体"/>
        <family val="3"/>
        <charset val="134"/>
      </rPr>
      <t>含生育保险</t>
    </r>
    <r>
      <rPr>
        <b/>
        <sz val="10"/>
        <color indexed="8"/>
        <rFont val="Arial"/>
        <family val="2"/>
      </rPr>
      <t>)</t>
    </r>
    <r>
      <rPr>
        <b/>
        <sz val="10"/>
        <color indexed="8"/>
        <rFont val="宋体"/>
        <family val="3"/>
        <charset val="134"/>
      </rPr>
      <t>基金</t>
    </r>
  </si>
  <si>
    <r>
      <rPr>
        <b/>
        <sz val="10"/>
        <color indexed="8"/>
        <rFont val="宋体"/>
        <family val="3"/>
        <charset val="134"/>
      </rPr>
      <t>城乡居民基本
医疗保险基金</t>
    </r>
  </si>
  <si>
    <r>
      <rPr>
        <b/>
        <sz val="10"/>
        <color indexed="8"/>
        <rFont val="宋体"/>
        <family val="3"/>
        <charset val="134"/>
      </rPr>
      <t>工伤保险基金</t>
    </r>
  </si>
  <si>
    <r>
      <rPr>
        <b/>
        <sz val="10"/>
        <color indexed="8"/>
        <rFont val="宋体"/>
        <family val="3"/>
        <charset val="134"/>
      </rPr>
      <t>失业保险基金</t>
    </r>
  </si>
  <si>
    <r>
      <rPr>
        <sz val="10"/>
        <color indexed="8"/>
        <rFont val="宋体"/>
        <family val="3"/>
        <charset val="134"/>
      </rPr>
      <t>一、收入</t>
    </r>
  </si>
  <si>
    <r>
      <t xml:space="preserve">    </t>
    </r>
    <r>
      <rPr>
        <sz val="10"/>
        <color indexed="8"/>
        <rFont val="宋体"/>
        <family val="3"/>
        <charset val="134"/>
      </rPr>
      <t>其中</t>
    </r>
    <r>
      <rPr>
        <sz val="10"/>
        <color indexed="8"/>
        <rFont val="Arial"/>
        <family val="2"/>
      </rPr>
      <t>:1.</t>
    </r>
    <r>
      <rPr>
        <sz val="10"/>
        <color indexed="8"/>
        <rFont val="宋体"/>
        <family val="3"/>
        <charset val="134"/>
      </rPr>
      <t>社会保险费收入</t>
    </r>
  </si>
  <si>
    <r>
      <t xml:space="preserve">         2.</t>
    </r>
    <r>
      <rPr>
        <sz val="10"/>
        <color indexed="8"/>
        <rFont val="宋体"/>
        <family val="3"/>
        <charset val="134"/>
      </rPr>
      <t>财政补贴收入</t>
    </r>
  </si>
  <si>
    <r>
      <t xml:space="preserve">         3.</t>
    </r>
    <r>
      <rPr>
        <sz val="10"/>
        <color indexed="8"/>
        <rFont val="宋体"/>
        <family val="3"/>
        <charset val="134"/>
      </rPr>
      <t>利息收入</t>
    </r>
  </si>
  <si>
    <r>
      <t xml:space="preserve">         4.</t>
    </r>
    <r>
      <rPr>
        <sz val="10"/>
        <color indexed="8"/>
        <rFont val="宋体"/>
        <family val="3"/>
        <charset val="134"/>
      </rPr>
      <t>委托投资收益</t>
    </r>
  </si>
  <si>
    <r>
      <t xml:space="preserve">         5.</t>
    </r>
    <r>
      <rPr>
        <sz val="10"/>
        <color indexed="8"/>
        <rFont val="宋体"/>
        <family val="3"/>
        <charset val="134"/>
      </rPr>
      <t>转移收入</t>
    </r>
  </si>
  <si>
    <r>
      <t xml:space="preserve">         6.</t>
    </r>
    <r>
      <rPr>
        <sz val="10"/>
        <color indexed="8"/>
        <rFont val="宋体"/>
        <family val="3"/>
        <charset val="134"/>
      </rPr>
      <t>其他收入</t>
    </r>
  </si>
  <si>
    <r>
      <t xml:space="preserve">         7.</t>
    </r>
    <r>
      <rPr>
        <sz val="10"/>
        <color indexed="8"/>
        <rFont val="宋体"/>
        <family val="3"/>
        <charset val="134"/>
      </rPr>
      <t>中央调剂资金收入（省级专用）</t>
    </r>
  </si>
  <si>
    <r>
      <t xml:space="preserve">         8.</t>
    </r>
    <r>
      <rPr>
        <sz val="10"/>
        <color indexed="8"/>
        <rFont val="宋体"/>
        <family val="3"/>
        <charset val="134"/>
      </rPr>
      <t>中央调剂基金收入（中央专用</t>
    </r>
    <r>
      <rPr>
        <sz val="10"/>
        <color indexed="8"/>
        <rFont val="Arial"/>
        <family val="2"/>
      </rPr>
      <t>)</t>
    </r>
  </si>
  <si>
    <r>
      <rPr>
        <sz val="10"/>
        <color indexed="8"/>
        <rFont val="宋体"/>
        <family val="3"/>
        <charset val="134"/>
      </rPr>
      <t>二、支出</t>
    </r>
  </si>
  <si>
    <r>
      <t xml:space="preserve">    </t>
    </r>
    <r>
      <rPr>
        <sz val="10"/>
        <color indexed="8"/>
        <rFont val="宋体"/>
        <family val="3"/>
        <charset val="134"/>
      </rPr>
      <t>其中</t>
    </r>
    <r>
      <rPr>
        <sz val="10"/>
        <color indexed="8"/>
        <rFont val="Arial"/>
        <family val="2"/>
      </rPr>
      <t>:1.</t>
    </r>
    <r>
      <rPr>
        <sz val="10"/>
        <color indexed="8"/>
        <rFont val="宋体"/>
        <family val="3"/>
        <charset val="134"/>
      </rPr>
      <t>社会保险待遇支出</t>
    </r>
  </si>
  <si>
    <r>
      <t xml:space="preserve">         2.</t>
    </r>
    <r>
      <rPr>
        <sz val="10"/>
        <color indexed="8"/>
        <rFont val="宋体"/>
        <family val="3"/>
        <charset val="134"/>
      </rPr>
      <t>转移支出</t>
    </r>
  </si>
  <si>
    <r>
      <t xml:space="preserve">         3.</t>
    </r>
    <r>
      <rPr>
        <sz val="10"/>
        <color indexed="8"/>
        <rFont val="宋体"/>
        <family val="3"/>
        <charset val="134"/>
      </rPr>
      <t>其他支出</t>
    </r>
  </si>
  <si>
    <r>
      <t xml:space="preserve">         4.</t>
    </r>
    <r>
      <rPr>
        <sz val="10"/>
        <color indexed="8"/>
        <rFont val="宋体"/>
        <family val="3"/>
        <charset val="134"/>
      </rPr>
      <t>中央调剂基金支出（中央专用）</t>
    </r>
  </si>
  <si>
    <r>
      <t xml:space="preserve">         5.</t>
    </r>
    <r>
      <rPr>
        <sz val="10"/>
        <color indexed="8"/>
        <rFont val="宋体"/>
        <family val="3"/>
        <charset val="134"/>
      </rPr>
      <t>中央调剂资金支出（省级专用）</t>
    </r>
  </si>
  <si>
    <r>
      <rPr>
        <sz val="10"/>
        <color indexed="8"/>
        <rFont val="宋体"/>
        <family val="3"/>
        <charset val="134"/>
      </rPr>
      <t>三、本年收支结余</t>
    </r>
  </si>
  <si>
    <r>
      <rPr>
        <sz val="10"/>
        <color indexed="8"/>
        <rFont val="宋体"/>
        <family val="3"/>
        <charset val="134"/>
      </rPr>
      <t>四、年末滚存结余</t>
    </r>
  </si>
  <si>
    <r>
      <rPr>
        <b/>
        <sz val="12"/>
        <rFont val="宋体"/>
        <family val="3"/>
        <charset val="134"/>
      </rPr>
      <t>收</t>
    </r>
    <r>
      <rPr>
        <b/>
        <sz val="12"/>
        <rFont val="Arial"/>
        <family val="2"/>
      </rPr>
      <t xml:space="preserve">          </t>
    </r>
    <r>
      <rPr>
        <b/>
        <sz val="12"/>
        <rFont val="宋体"/>
        <family val="3"/>
        <charset val="134"/>
      </rPr>
      <t>入</t>
    </r>
  </si>
  <si>
    <r>
      <rPr>
        <b/>
        <sz val="12"/>
        <rFont val="宋体"/>
        <family val="3"/>
        <charset val="134"/>
      </rPr>
      <t>项</t>
    </r>
    <r>
      <rPr>
        <b/>
        <sz val="12"/>
        <rFont val="Arial"/>
        <family val="2"/>
      </rPr>
      <t xml:space="preserve">        </t>
    </r>
    <r>
      <rPr>
        <b/>
        <sz val="12"/>
        <rFont val="宋体"/>
        <family val="3"/>
        <charset val="134"/>
      </rPr>
      <t>目</t>
    </r>
  </si>
  <si>
    <r>
      <rPr>
        <sz val="12"/>
        <rFont val="宋体"/>
        <family val="3"/>
        <charset val="134"/>
      </rPr>
      <t>一、利润收入</t>
    </r>
  </si>
  <si>
    <r>
      <rPr>
        <sz val="12"/>
        <rFont val="宋体"/>
        <family val="3"/>
        <charset val="134"/>
      </rPr>
      <t>二、股利、股息收入</t>
    </r>
  </si>
  <si>
    <r>
      <rPr>
        <sz val="12"/>
        <rFont val="宋体"/>
        <family val="3"/>
        <charset val="134"/>
      </rPr>
      <t>三、产权转让收入</t>
    </r>
  </si>
  <si>
    <r>
      <rPr>
        <sz val="12"/>
        <rFont val="宋体"/>
        <family val="3"/>
        <charset val="134"/>
      </rPr>
      <t>四、清算收入</t>
    </r>
  </si>
  <si>
    <r>
      <rPr>
        <sz val="12"/>
        <rFont val="宋体"/>
        <family val="3"/>
        <charset val="134"/>
      </rPr>
      <t>五、国有资本经营预算转移支付收入</t>
    </r>
  </si>
  <si>
    <r>
      <rPr>
        <sz val="12"/>
        <rFont val="宋体"/>
        <family val="3"/>
        <charset val="134"/>
      </rPr>
      <t>六、其他国有资本经营预算收入</t>
    </r>
  </si>
  <si>
    <r>
      <rPr>
        <sz val="12"/>
        <rFont val="宋体"/>
        <family val="3"/>
        <charset val="134"/>
      </rPr>
      <t>本年收入合计</t>
    </r>
  </si>
  <si>
    <r>
      <rPr>
        <sz val="12"/>
        <rFont val="宋体"/>
        <family val="3"/>
        <charset val="134"/>
      </rPr>
      <t>上年结转</t>
    </r>
  </si>
  <si>
    <r>
      <rPr>
        <sz val="12"/>
        <rFont val="宋体"/>
        <family val="3"/>
        <charset val="134"/>
      </rPr>
      <t>收</t>
    </r>
    <r>
      <rPr>
        <sz val="12"/>
        <rFont val="Arial"/>
        <family val="2"/>
      </rPr>
      <t xml:space="preserve"> </t>
    </r>
    <r>
      <rPr>
        <sz val="12"/>
        <rFont val="宋体"/>
        <family val="3"/>
        <charset val="134"/>
      </rPr>
      <t>入</t>
    </r>
    <r>
      <rPr>
        <sz val="12"/>
        <rFont val="Arial"/>
        <family val="2"/>
      </rPr>
      <t xml:space="preserve"> </t>
    </r>
    <r>
      <rPr>
        <sz val="12"/>
        <rFont val="宋体"/>
        <family val="3"/>
        <charset val="134"/>
      </rPr>
      <t>总</t>
    </r>
    <r>
      <rPr>
        <sz val="12"/>
        <rFont val="Arial"/>
        <family val="2"/>
      </rPr>
      <t xml:space="preserve"> </t>
    </r>
    <r>
      <rPr>
        <sz val="12"/>
        <rFont val="宋体"/>
        <family val="3"/>
        <charset val="134"/>
      </rPr>
      <t>计</t>
    </r>
  </si>
  <si>
    <r>
      <rPr>
        <b/>
        <sz val="12"/>
        <rFont val="宋体"/>
        <family val="3"/>
        <charset val="134"/>
      </rPr>
      <t>支</t>
    </r>
    <r>
      <rPr>
        <b/>
        <sz val="12"/>
        <rFont val="Arial"/>
        <family val="2"/>
      </rPr>
      <t xml:space="preserve">          </t>
    </r>
    <r>
      <rPr>
        <b/>
        <sz val="12"/>
        <rFont val="宋体"/>
        <family val="3"/>
        <charset val="134"/>
      </rPr>
      <t>出</t>
    </r>
  </si>
  <si>
    <r>
      <rPr>
        <sz val="12"/>
        <rFont val="宋体"/>
        <family val="3"/>
        <charset val="134"/>
      </rPr>
      <t>一、解决历史遗留问题及改革成本支出</t>
    </r>
  </si>
  <si>
    <r>
      <rPr>
        <sz val="12"/>
        <rFont val="宋体"/>
        <family val="3"/>
        <charset val="134"/>
      </rPr>
      <t>二、国有企业资本金注入</t>
    </r>
  </si>
  <si>
    <r>
      <rPr>
        <sz val="12"/>
        <rFont val="宋体"/>
        <family val="3"/>
        <charset val="134"/>
      </rPr>
      <t>三、国有企业政策性补贴</t>
    </r>
  </si>
  <si>
    <r>
      <rPr>
        <sz val="12"/>
        <rFont val="宋体"/>
        <family val="3"/>
        <charset val="134"/>
      </rPr>
      <t>四、金融国有资本经营预算支出</t>
    </r>
  </si>
  <si>
    <r>
      <rPr>
        <sz val="12"/>
        <rFont val="宋体"/>
        <family val="3"/>
        <charset val="134"/>
      </rPr>
      <t>五、调出资金</t>
    </r>
  </si>
  <si>
    <r>
      <rPr>
        <sz val="12"/>
        <rFont val="宋体"/>
        <family val="3"/>
        <charset val="134"/>
      </rPr>
      <t>六、国有资本经营预算转移支付支出</t>
    </r>
  </si>
  <si>
    <r>
      <rPr>
        <sz val="12"/>
        <rFont val="宋体"/>
        <family val="3"/>
        <charset val="134"/>
      </rPr>
      <t>七、其他国有资本经营预算支出</t>
    </r>
  </si>
  <si>
    <r>
      <rPr>
        <sz val="12"/>
        <rFont val="宋体"/>
        <family val="3"/>
        <charset val="134"/>
      </rPr>
      <t>本年支出合计</t>
    </r>
  </si>
  <si>
    <r>
      <rPr>
        <sz val="12"/>
        <rFont val="宋体"/>
        <family val="3"/>
        <charset val="134"/>
      </rPr>
      <t>结转下年</t>
    </r>
  </si>
  <si>
    <r>
      <rPr>
        <sz val="12"/>
        <rFont val="宋体"/>
        <family val="3"/>
        <charset val="134"/>
      </rPr>
      <t>支</t>
    </r>
    <r>
      <rPr>
        <sz val="12"/>
        <rFont val="Arial"/>
        <family val="2"/>
      </rPr>
      <t xml:space="preserve"> </t>
    </r>
    <r>
      <rPr>
        <sz val="12"/>
        <rFont val="宋体"/>
        <family val="3"/>
        <charset val="134"/>
      </rPr>
      <t>出</t>
    </r>
    <r>
      <rPr>
        <sz val="12"/>
        <rFont val="Arial"/>
        <family val="2"/>
      </rPr>
      <t xml:space="preserve"> </t>
    </r>
    <r>
      <rPr>
        <sz val="12"/>
        <rFont val="宋体"/>
        <family val="3"/>
        <charset val="134"/>
      </rPr>
      <t>总</t>
    </r>
    <r>
      <rPr>
        <sz val="12"/>
        <rFont val="Arial"/>
        <family val="2"/>
      </rPr>
      <t xml:space="preserve"> </t>
    </r>
    <r>
      <rPr>
        <sz val="12"/>
        <rFont val="宋体"/>
        <family val="3"/>
        <charset val="134"/>
      </rPr>
      <t>计</t>
    </r>
  </si>
  <si>
    <t>2020年地方政府债务限额和余额情况表</t>
    <phoneticPr fontId="97" type="noConversion"/>
  </si>
  <si>
    <r>
      <t xml:space="preserve">    </t>
    </r>
    <r>
      <rPr>
        <sz val="12"/>
        <rFont val="宋体"/>
        <family val="3"/>
        <charset val="134"/>
      </rPr>
      <t>彩票公益金安排的支出</t>
    </r>
    <phoneticPr fontId="97" type="noConversion"/>
  </si>
  <si>
    <r>
      <t xml:space="preserve">    </t>
    </r>
    <r>
      <rPr>
        <sz val="12"/>
        <rFont val="宋体"/>
        <family val="3"/>
        <charset val="134"/>
      </rPr>
      <t>大中型移民后期扶持基金</t>
    </r>
    <r>
      <rPr>
        <sz val="12"/>
        <rFont val="Arial"/>
        <family val="2"/>
      </rPr>
      <t>-</t>
    </r>
    <r>
      <rPr>
        <sz val="12"/>
        <rFont val="宋体"/>
        <family val="3"/>
        <charset val="134"/>
      </rPr>
      <t>基础设施建设和经济发展</t>
    </r>
    <phoneticPr fontId="97" type="noConversion"/>
  </si>
  <si>
    <r>
      <t xml:space="preserve">    </t>
    </r>
    <r>
      <rPr>
        <sz val="12"/>
        <rFont val="宋体"/>
        <family val="3"/>
        <charset val="134"/>
      </rPr>
      <t>大中型移民后期扶持基金</t>
    </r>
    <r>
      <rPr>
        <sz val="12"/>
        <rFont val="Arial"/>
        <family val="2"/>
      </rPr>
      <t>-</t>
    </r>
    <r>
      <rPr>
        <sz val="12"/>
        <rFont val="宋体"/>
        <family val="3"/>
        <charset val="134"/>
      </rPr>
      <t>移民补助</t>
    </r>
    <phoneticPr fontId="97" type="noConversion"/>
  </si>
  <si>
    <t>2021年政府专项债券限额和余额情况表</t>
    <phoneticPr fontId="97" type="noConversion"/>
  </si>
  <si>
    <t>2021年国有资本经营预算支出表</t>
    <phoneticPr fontId="97" type="noConversion"/>
  </si>
</sst>
</file>

<file path=xl/styles.xml><?xml version="1.0" encoding="utf-8"?>
<styleSheet xmlns="http://schemas.openxmlformats.org/spreadsheetml/2006/main">
  <numFmts count="35">
    <numFmt numFmtId="41" formatCode="_ * #,##0_ ;_ * \-#,##0_ ;_ * &quot;-&quot;_ ;_ @_ "/>
    <numFmt numFmtId="43" formatCode="_ * #,##0.00_ ;_ * \-#,##0.00_ ;_ * &quot;-&quot;??_ ;_ @_ "/>
    <numFmt numFmtId="176" formatCode="_-&quot;$&quot;* #,##0.00_-;\-&quot;$&quot;* #,##0.00_-;_-&quot;$&quot;* &quot;-&quot;??_-;_-@_-"/>
    <numFmt numFmtId="177" formatCode="\$#,##0;\(\$#,##0\)"/>
    <numFmt numFmtId="178" formatCode="&quot;$&quot;\ #,##0.00_-;[Red]&quot;$&quot;\ #,##0.00\-"/>
    <numFmt numFmtId="179" formatCode="yy\.mm\.dd"/>
    <numFmt numFmtId="180" formatCode="&quot;?\t#,##0_);[Red]\(&quot;&quot;?&quot;\t#,##0\)"/>
    <numFmt numFmtId="181" formatCode="_-&quot;$&quot;* #,##0_-;\-&quot;$&quot;* #,##0_-;_-&quot;$&quot;* &quot;-&quot;_-;_-@_-"/>
    <numFmt numFmtId="182" formatCode="&quot;$&quot;#,##0.00_);[Red]\(&quot;$&quot;#,##0.00\)"/>
    <numFmt numFmtId="183" formatCode="_(&quot;$&quot;* #,##0_);_(&quot;$&quot;* \(#,##0\);_(&quot;$&quot;* &quot;-&quot;_);_(@_)"/>
    <numFmt numFmtId="184" formatCode="_-&quot;$&quot;\ * #,##0_-;_-&quot;$&quot;\ * #,##0\-;_-&quot;$&quot;\ * &quot;-&quot;_-;_-@_-"/>
    <numFmt numFmtId="185" formatCode="_-&quot;$&quot;\ * #,##0.00_-;_-&quot;$&quot;\ * #,##0.00\-;_-&quot;$&quot;\ * &quot;-&quot;??_-;_-@_-"/>
    <numFmt numFmtId="186" formatCode="_-* #,##0.00_$_-;\-* #,##0.00_$_-;_-* &quot;-&quot;??_$_-;_-@_-"/>
    <numFmt numFmtId="187" formatCode="&quot;綅&quot;\t#,##0_);[Red]\(&quot;綅&quot;\t#,##0\)"/>
    <numFmt numFmtId="188" formatCode="_(&quot;$&quot;* #,##0.00_);_(&quot;$&quot;* \(#,##0.00\);_(&quot;$&quot;* &quot;-&quot;??_);_(@_)"/>
    <numFmt numFmtId="189" formatCode="&quot;$&quot;#,##0_);\(&quot;$&quot;#,##0\)"/>
    <numFmt numFmtId="190" formatCode="0_ "/>
    <numFmt numFmtId="191" formatCode="_-* #,##0_$_-;\-* #,##0_$_-;_-* &quot;-&quot;_$_-;_-@_-"/>
    <numFmt numFmtId="192" formatCode="&quot;$&quot;#,##0_);[Red]\(&quot;$&quot;#,##0\)"/>
    <numFmt numFmtId="193" formatCode="_-* #,##0\ _k_r_-;\-* #,##0\ _k_r_-;_-* &quot;-&quot;\ _k_r_-;_-@_-"/>
    <numFmt numFmtId="194" formatCode="_ * #,##0_ ;_ * \-#,##0_ ;_ * &quot;-&quot;??_ ;_ @_ "/>
    <numFmt numFmtId="195" formatCode="0_);[Red]\(0\)"/>
    <numFmt numFmtId="196" formatCode="\$#,##0.00;\(\$#,##0.00\)"/>
    <numFmt numFmtId="197" formatCode="#,##0;\-#,##0;&quot;-&quot;"/>
    <numFmt numFmtId="198" formatCode="#,##0.00_ ;\-#,##0.00;;"/>
    <numFmt numFmtId="199" formatCode="0.0"/>
    <numFmt numFmtId="200" formatCode="#,##0;[Red]\(#,##0\)"/>
    <numFmt numFmtId="201" formatCode="_-* #,##0.00\ _k_r_-;\-* #,##0.00\ _k_r_-;_-* &quot;-&quot;??\ _k_r_-;_-@_-"/>
    <numFmt numFmtId="202" formatCode="_-* #,##0.00&quot;$&quot;_-;\-* #,##0.00&quot;$&quot;_-;_-* &quot;-&quot;??&quot;$&quot;_-;_-@_-"/>
    <numFmt numFmtId="203" formatCode="#,##0.0_);\(#,##0.0\)"/>
    <numFmt numFmtId="204" formatCode="#,##0;\(#,##0\)"/>
    <numFmt numFmtId="205" formatCode="_ \¥* #,##0.00_ ;_ \¥* \-#,##0.00_ ;_ \¥* &quot;-&quot;??_ ;_ @_ "/>
    <numFmt numFmtId="206" formatCode="_-* #,##0&quot;$&quot;_-;\-* #,##0&quot;$&quot;_-;_-* &quot;-&quot;&quot;$&quot;_-;_-@_-"/>
    <numFmt numFmtId="207" formatCode="0.0_ "/>
    <numFmt numFmtId="208" formatCode="#,##0_ "/>
  </numFmts>
  <fonts count="126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8"/>
      <name val="黑体"/>
      <family val="3"/>
      <charset val="134"/>
    </font>
    <font>
      <sz val="12"/>
      <name val="黑体"/>
      <family val="3"/>
      <charset val="134"/>
    </font>
    <font>
      <sz val="11"/>
      <color indexed="8"/>
      <name val="宋体"/>
      <family val="3"/>
      <charset val="134"/>
    </font>
    <font>
      <sz val="13"/>
      <name val="宋体"/>
      <family val="3"/>
      <charset val="134"/>
    </font>
    <font>
      <sz val="1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4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26"/>
      <color indexed="8"/>
      <name val="方正小标宋简体"/>
      <family val="4"/>
      <charset val="134"/>
    </font>
    <font>
      <sz val="18"/>
      <color indexed="8"/>
      <name val="华文中宋"/>
      <family val="3"/>
      <charset val="134"/>
    </font>
    <font>
      <sz val="14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9"/>
      <name val="宋体"/>
      <family val="3"/>
      <charset val="134"/>
    </font>
    <font>
      <sz val="12"/>
      <color indexed="16"/>
      <name val="宋体"/>
      <family val="3"/>
      <charset val="134"/>
    </font>
    <font>
      <sz val="11"/>
      <color indexed="20"/>
      <name val="宋体"/>
      <family val="3"/>
      <charset val="134"/>
    </font>
    <font>
      <sz val="10"/>
      <name val="Helv"/>
      <family val="2"/>
    </font>
    <font>
      <sz val="12"/>
      <name val="Times New Roman"/>
      <family val="1"/>
    </font>
    <font>
      <sz val="12"/>
      <name val="官帕眉"/>
      <charset val="134"/>
    </font>
    <font>
      <sz val="11"/>
      <color indexed="62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u/>
      <sz val="12"/>
      <color indexed="36"/>
      <name val="Times New Roman"/>
      <family val="1"/>
    </font>
    <font>
      <sz val="10"/>
      <name val="Geneva"/>
      <family val="1"/>
    </font>
    <font>
      <sz val="12"/>
      <color indexed="9"/>
      <name val="宋体"/>
      <family val="3"/>
      <charset val="134"/>
    </font>
    <font>
      <sz val="10.5"/>
      <color indexed="2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7"/>
      <name val="Tahoma"/>
      <family val="2"/>
    </font>
    <font>
      <sz val="10"/>
      <color indexed="20"/>
      <name val="宋体"/>
      <family val="3"/>
      <charset val="134"/>
    </font>
    <font>
      <sz val="12"/>
      <color indexed="9"/>
      <name val="楷体_GB2312"/>
      <family val="3"/>
      <charset val="134"/>
    </font>
    <font>
      <sz val="12"/>
      <name val="Courier"/>
      <family val="3"/>
    </font>
    <font>
      <sz val="12"/>
      <color indexed="8"/>
      <name val="楷体_GB2312"/>
      <family val="3"/>
      <charset val="134"/>
    </font>
    <font>
      <sz val="12"/>
      <color indexed="20"/>
      <name val="楷体_GB2312"/>
      <family val="3"/>
      <charset val="134"/>
    </font>
    <font>
      <b/>
      <sz val="13"/>
      <color indexed="56"/>
      <name val="宋体"/>
      <family val="3"/>
      <charset val="134"/>
    </font>
    <font>
      <sz val="8"/>
      <name val="Times New Roman"/>
      <family val="1"/>
    </font>
    <font>
      <b/>
      <sz val="15"/>
      <color indexed="56"/>
      <name val="宋体"/>
      <family val="3"/>
      <charset val="134"/>
    </font>
    <font>
      <sz val="12"/>
      <color indexed="17"/>
      <name val="宋体"/>
      <family val="3"/>
      <charset val="134"/>
    </font>
    <font>
      <b/>
      <sz val="10"/>
      <name val="MS Sans Serif"/>
      <family val="1"/>
    </font>
    <font>
      <sz val="9"/>
      <name val="宋体"/>
      <family val="3"/>
      <charset val="134"/>
    </font>
    <font>
      <sz val="10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0"/>
      <color indexed="8"/>
      <name val="MS Sans Serif"/>
      <family val="2"/>
    </font>
    <font>
      <u/>
      <sz val="7.5"/>
      <color indexed="12"/>
      <name val="Arial"/>
      <family val="2"/>
    </font>
    <font>
      <b/>
      <sz val="15"/>
      <color indexed="56"/>
      <name val="楷体_GB2312"/>
      <family val="3"/>
      <charset val="134"/>
    </font>
    <font>
      <sz val="12"/>
      <name val="??ì?"/>
      <family val="2"/>
    </font>
    <font>
      <b/>
      <i/>
      <sz val="16"/>
      <name val="Helv"/>
      <family val="2"/>
    </font>
    <font>
      <sz val="12"/>
      <color indexed="10"/>
      <name val="楷体_GB2312"/>
      <family val="3"/>
      <charset val="134"/>
    </font>
    <font>
      <b/>
      <sz val="10"/>
      <name val="Tms Rmn"/>
      <family val="1"/>
    </font>
    <font>
      <sz val="11"/>
      <color indexed="60"/>
      <name val="宋体"/>
      <family val="3"/>
      <charset val="134"/>
    </font>
    <font>
      <u/>
      <sz val="12"/>
      <color indexed="12"/>
      <name val="Times New Roman"/>
      <family val="1"/>
    </font>
    <font>
      <sz val="10"/>
      <name val="楷体"/>
      <family val="3"/>
      <charset val="134"/>
    </font>
    <font>
      <sz val="7"/>
      <name val="Helv"/>
      <family val="2"/>
    </font>
    <font>
      <sz val="12"/>
      <color indexed="17"/>
      <name val="楷体_GB2312"/>
      <family val="3"/>
      <charset val="134"/>
    </font>
    <font>
      <sz val="10"/>
      <name val="MS Sans Serif"/>
      <family val="2"/>
    </font>
    <font>
      <sz val="10"/>
      <name val="Times New Roman"/>
      <family val="1"/>
    </font>
    <font>
      <i/>
      <sz val="11"/>
      <color indexed="23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56"/>
      <name val="楷体_GB2312"/>
      <family val="3"/>
      <charset val="134"/>
    </font>
    <font>
      <u/>
      <sz val="7.5"/>
      <color indexed="36"/>
      <name val="Arial"/>
      <family val="2"/>
    </font>
    <font>
      <sz val="7"/>
      <color indexed="10"/>
      <name val="Helv"/>
      <family val="2"/>
    </font>
    <font>
      <b/>
      <sz val="18"/>
      <color indexed="62"/>
      <name val="宋体"/>
      <family val="3"/>
      <charset val="134"/>
    </font>
    <font>
      <sz val="12"/>
      <name val="Arial"/>
      <family val="2"/>
    </font>
    <font>
      <sz val="12"/>
      <color indexed="20"/>
      <name val="宋体"/>
      <family val="3"/>
      <charset val="134"/>
    </font>
    <font>
      <b/>
      <sz val="14"/>
      <name val="楷体"/>
      <family val="3"/>
      <charset val="134"/>
    </font>
    <font>
      <sz val="8"/>
      <name val="Arial"/>
      <family val="2"/>
    </font>
    <font>
      <b/>
      <sz val="13"/>
      <color indexed="56"/>
      <name val="楷体_GB2312"/>
      <family val="3"/>
      <charset val="134"/>
    </font>
    <font>
      <sz val="7"/>
      <name val="Small Fonts"/>
      <family val="2"/>
    </font>
    <font>
      <b/>
      <sz val="12"/>
      <name val="Arial"/>
      <family val="2"/>
    </font>
    <font>
      <sz val="12"/>
      <name val="Helv"/>
      <family val="2"/>
    </font>
    <font>
      <b/>
      <sz val="11"/>
      <color indexed="52"/>
      <name val="宋体"/>
      <family val="3"/>
      <charset val="134"/>
    </font>
    <font>
      <sz val="10"/>
      <name val="Courier"/>
      <family val="3"/>
    </font>
    <font>
      <b/>
      <sz val="18"/>
      <name val="Arial"/>
      <family val="2"/>
    </font>
    <font>
      <b/>
      <sz val="11"/>
      <color indexed="63"/>
      <name val="宋体"/>
      <family val="3"/>
      <charset val="134"/>
    </font>
    <font>
      <sz val="11"/>
      <color indexed="10"/>
      <name val="宋体"/>
      <family val="3"/>
      <charset val="134"/>
    </font>
    <font>
      <sz val="12"/>
      <color indexed="9"/>
      <name val="Helv"/>
      <family val="2"/>
    </font>
    <font>
      <sz val="11"/>
      <color indexed="20"/>
      <name val="Tahoma"/>
      <family val="2"/>
    </font>
    <font>
      <sz val="12"/>
      <color indexed="62"/>
      <name val="楷体_GB2312"/>
      <family val="3"/>
      <charset val="134"/>
    </font>
    <font>
      <sz val="10.5"/>
      <color indexed="17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9"/>
      <name val="Arial"/>
      <family val="2"/>
    </font>
    <font>
      <u/>
      <sz val="12"/>
      <color indexed="36"/>
      <name val="宋体"/>
      <family val="3"/>
      <charset val="134"/>
    </font>
    <font>
      <b/>
      <sz val="12"/>
      <color indexed="8"/>
      <name val="楷体_GB2312"/>
      <family val="3"/>
      <charset val="134"/>
    </font>
    <font>
      <sz val="12"/>
      <name val="바탕체"/>
      <charset val="134"/>
    </font>
    <font>
      <sz val="12"/>
      <name val="新細明體"/>
      <charset val="134"/>
    </font>
    <font>
      <b/>
      <sz val="12"/>
      <color indexed="52"/>
      <name val="楷体_GB2312"/>
      <family val="3"/>
      <charset val="134"/>
    </font>
    <font>
      <b/>
      <sz val="12"/>
      <color indexed="9"/>
      <name val="楷体_GB2312"/>
      <family val="3"/>
      <charset val="134"/>
    </font>
    <font>
      <i/>
      <sz val="12"/>
      <color indexed="23"/>
      <name val="楷体_GB2312"/>
      <family val="3"/>
      <charset val="134"/>
    </font>
    <font>
      <sz val="12"/>
      <color indexed="52"/>
      <name val="楷体_GB2312"/>
      <family val="3"/>
      <charset val="134"/>
    </font>
    <font>
      <sz val="12"/>
      <color indexed="60"/>
      <name val="楷体_GB2312"/>
      <family val="3"/>
      <charset val="134"/>
    </font>
    <font>
      <b/>
      <sz val="12"/>
      <color indexed="63"/>
      <name val="楷体_GB2312"/>
      <family val="3"/>
      <charset val="134"/>
    </font>
    <font>
      <sz val="9"/>
      <name val="宋体"/>
      <family val="3"/>
      <charset val="134"/>
      <scheme val="minor"/>
    </font>
    <font>
      <b/>
      <sz val="20"/>
      <name val="Arial"/>
      <family val="2"/>
    </font>
    <font>
      <b/>
      <sz val="20"/>
      <name val="宋体"/>
      <family val="3"/>
      <charset val="134"/>
    </font>
    <font>
      <sz val="11"/>
      <color theme="1"/>
      <name val="Arial"/>
      <family val="2"/>
    </font>
    <font>
      <sz val="10"/>
      <name val="宋体"/>
      <family val="3"/>
      <charset val="134"/>
    </font>
    <font>
      <b/>
      <sz val="10"/>
      <name val="Arial"/>
      <family val="2"/>
    </font>
    <font>
      <b/>
      <sz val="10"/>
      <name val="宋体"/>
      <family val="3"/>
      <charset val="134"/>
    </font>
    <font>
      <b/>
      <sz val="11"/>
      <color theme="1"/>
      <name val="Arial"/>
      <family val="2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Arial"/>
      <family val="2"/>
    </font>
    <font>
      <sz val="12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sz val="18"/>
      <name val="方正小标宋简体"/>
      <family val="4"/>
      <charset val="134"/>
    </font>
    <font>
      <b/>
      <sz val="11"/>
      <name val="Arial"/>
      <family val="2"/>
    </font>
    <font>
      <sz val="11"/>
      <name val="方正小标宋简体"/>
      <family val="4"/>
      <charset val="134"/>
    </font>
    <font>
      <sz val="12"/>
      <color indexed="10"/>
      <name val="Arial"/>
      <family val="2"/>
    </font>
    <font>
      <sz val="11"/>
      <color theme="1"/>
      <name val="宋体"/>
      <family val="3"/>
      <charset val="134"/>
    </font>
    <font>
      <sz val="11"/>
      <color indexed="8"/>
      <name val="Arial"/>
      <family val="2"/>
    </font>
    <font>
      <sz val="18"/>
      <color theme="1"/>
      <name val="Arial"/>
      <family val="2"/>
    </font>
    <font>
      <sz val="18"/>
      <color theme="1"/>
      <name val="方正小标宋简体"/>
      <family val="4"/>
      <charset val="134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宋体"/>
      <family val="3"/>
      <charset val="134"/>
    </font>
    <font>
      <sz val="10"/>
      <color theme="1"/>
      <name val="Arial"/>
      <family val="2"/>
    </font>
    <font>
      <b/>
      <sz val="18"/>
      <color indexed="8"/>
      <name val="方正小标宋简体"/>
      <family val="4"/>
      <charset val="134"/>
    </font>
    <font>
      <b/>
      <sz val="18"/>
      <name val="方正小标宋简体"/>
      <family val="4"/>
      <charset val="134"/>
    </font>
  </fonts>
  <fills count="4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25"/>
      </patternFill>
    </fill>
    <fill>
      <patternFill patternType="gray0625"/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25"/>
        <bgColor indexed="64"/>
      </patternFill>
    </fill>
    <fill>
      <patternFill patternType="solid">
        <fgColor indexed="49"/>
        <bgColor indexed="49"/>
      </patternFill>
    </fill>
    <fill>
      <patternFill patternType="mediumGray">
        <fgColor indexed="22"/>
      </patternFill>
    </fill>
    <fill>
      <patternFill patternType="solid">
        <fgColor indexed="52"/>
        <bgColor indexed="52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889">
    <xf numFmtId="0" fontId="0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22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1" fillId="0" borderId="0">
      <alignment horizontal="center" wrapText="1"/>
      <protection locked="0"/>
    </xf>
    <xf numFmtId="0" fontId="5" fillId="17" borderId="0" applyNumberFormat="0" applyBorder="0" applyAlignment="0" applyProtection="0"/>
    <xf numFmtId="0" fontId="9" fillId="12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22" fillId="5" borderId="0" applyNumberFormat="0" applyBorder="0" applyAlignment="0" applyProtection="0">
      <alignment vertical="center"/>
    </xf>
    <xf numFmtId="0" fontId="12" fillId="0" borderId="0"/>
    <xf numFmtId="43" fontId="9" fillId="0" borderId="0" applyFont="0" applyFill="0" applyBorder="0" applyAlignment="0" applyProtection="0">
      <alignment vertical="center"/>
    </xf>
    <xf numFmtId="179" fontId="12" fillId="0" borderId="16" applyFill="0" applyProtection="0">
      <alignment horizontal="right"/>
    </xf>
    <xf numFmtId="0" fontId="22" fillId="5" borderId="0" applyNumberFormat="0" applyBorder="0" applyAlignment="0" applyProtection="0">
      <alignment vertical="center"/>
    </xf>
    <xf numFmtId="0" fontId="31" fillId="14" borderId="0" applyNumberFormat="0" applyBorder="0" applyAlignment="0" applyProtection="0"/>
    <xf numFmtId="0" fontId="22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/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0" borderId="0"/>
    <xf numFmtId="0" fontId="22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9" fontId="1" fillId="0" borderId="0" applyFont="0" applyFill="0" applyBorder="0" applyAlignment="0" applyProtection="0">
      <alignment vertical="center"/>
    </xf>
    <xf numFmtId="0" fontId="26" fillId="9" borderId="14" applyNumberFormat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13" fillId="0" borderId="0">
      <alignment vertical="top"/>
    </xf>
    <xf numFmtId="181" fontId="12" fillId="0" borderId="0" applyFont="0" applyFill="0" applyBorder="0" applyAlignment="0" applyProtection="0"/>
    <xf numFmtId="0" fontId="1" fillId="0" borderId="0"/>
    <xf numFmtId="0" fontId="22" fillId="5" borderId="0" applyNumberFormat="0" applyBorder="0" applyAlignment="0" applyProtection="0">
      <alignment vertical="center"/>
    </xf>
    <xf numFmtId="4" fontId="1" fillId="0" borderId="0" applyFont="0" applyFill="0" applyBorder="0" applyAlignment="0" applyProtection="0"/>
    <xf numFmtId="0" fontId="32" fillId="1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2" fillId="5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horizontal="left"/>
    </xf>
    <xf numFmtId="0" fontId="24" fillId="0" borderId="0"/>
    <xf numFmtId="0" fontId="9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3" fillId="0" borderId="0"/>
    <xf numFmtId="0" fontId="21" fillId="15" borderId="0" applyNumberFormat="0" applyBorder="0" applyAlignment="0" applyProtection="0"/>
    <xf numFmtId="0" fontId="43" fillId="18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0" borderId="0"/>
    <xf numFmtId="0" fontId="21" fillId="15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36" fillId="1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35" fillId="1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7" fillId="0" borderId="0"/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1" fillId="0" borderId="0">
      <protection locked="0"/>
    </xf>
    <xf numFmtId="0" fontId="12" fillId="0" borderId="0"/>
    <xf numFmtId="0" fontId="24" fillId="0" borderId="0"/>
    <xf numFmtId="0" fontId="12" fillId="0" borderId="0"/>
    <xf numFmtId="0" fontId="12" fillId="0" borderId="0"/>
    <xf numFmtId="0" fontId="22" fillId="5" borderId="0" applyNumberFormat="0" applyBorder="0" applyAlignment="0" applyProtection="0">
      <alignment vertical="center"/>
    </xf>
    <xf numFmtId="0" fontId="12" fillId="0" borderId="0"/>
    <xf numFmtId="0" fontId="22" fillId="5" borderId="0" applyNumberFormat="0" applyBorder="0" applyAlignment="0" applyProtection="0">
      <alignment vertical="center"/>
    </xf>
    <xf numFmtId="0" fontId="23" fillId="0" borderId="0"/>
    <xf numFmtId="0" fontId="9" fillId="16" borderId="0" applyNumberFormat="0" applyBorder="0" applyAlignment="0" applyProtection="0">
      <alignment vertical="center"/>
    </xf>
    <xf numFmtId="0" fontId="30" fillId="0" borderId="0"/>
    <xf numFmtId="0" fontId="5" fillId="19" borderId="0" applyNumberFormat="0" applyBorder="0" applyAlignment="0" applyProtection="0"/>
    <xf numFmtId="0" fontId="9" fillId="9" borderId="0" applyNumberFormat="0" applyBorder="0" applyAlignment="0" applyProtection="0">
      <alignment vertical="center"/>
    </xf>
    <xf numFmtId="49" fontId="1" fillId="0" borderId="0" applyFont="0" applyFill="0" applyBorder="0" applyAlignment="0" applyProtection="0"/>
    <xf numFmtId="0" fontId="22" fillId="1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9" fontId="25" fillId="0" borderId="0" applyFont="0" applyFill="0" applyBorder="0" applyAlignment="0" applyProtection="0"/>
    <xf numFmtId="0" fontId="33" fillId="0" borderId="17" applyNumberFormat="0" applyFill="0" applyAlignment="0" applyProtection="0">
      <alignment vertical="center"/>
    </xf>
    <xf numFmtId="0" fontId="23" fillId="0" borderId="0"/>
    <xf numFmtId="0" fontId="23" fillId="0" borderId="0"/>
    <xf numFmtId="0" fontId="42" fillId="0" borderId="19" applyNumberFormat="0" applyFill="0" applyAlignment="0" applyProtection="0">
      <alignment vertical="center"/>
    </xf>
    <xf numFmtId="49" fontId="12" fillId="0" borderId="0" applyFont="0" applyFill="0" applyBorder="0" applyAlignment="0" applyProtection="0"/>
    <xf numFmtId="0" fontId="31" fillId="11" borderId="0" applyNumberFormat="0" applyBorder="0" applyAlignment="0" applyProtection="0"/>
    <xf numFmtId="0" fontId="30" fillId="0" borderId="0"/>
    <xf numFmtId="0" fontId="40" fillId="0" borderId="18" applyNumberFormat="0" applyFill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49" fontId="12" fillId="0" borderId="0" applyFont="0" applyFill="0" applyBorder="0" applyAlignment="0" applyProtection="0"/>
    <xf numFmtId="0" fontId="13" fillId="0" borderId="0">
      <alignment vertical="top"/>
    </xf>
    <xf numFmtId="0" fontId="34" fillId="10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12" fillId="0" borderId="0">
      <protection locked="0"/>
    </xf>
    <xf numFmtId="0" fontId="23" fillId="0" borderId="0"/>
    <xf numFmtId="0" fontId="24" fillId="0" borderId="0"/>
    <xf numFmtId="0" fontId="30" fillId="0" borderId="0"/>
    <xf numFmtId="0" fontId="22" fillId="5" borderId="0" applyNumberFormat="0" applyBorder="0" applyAlignment="0" applyProtection="0">
      <alignment vertical="center"/>
    </xf>
    <xf numFmtId="0" fontId="24" fillId="0" borderId="0"/>
    <xf numFmtId="0" fontId="22" fillId="5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8" fillId="1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5" fillId="16" borderId="0" applyNumberFormat="0" applyBorder="0" applyAlignment="0" applyProtection="0"/>
    <xf numFmtId="0" fontId="30" fillId="0" borderId="0"/>
    <xf numFmtId="41" fontId="12" fillId="0" borderId="0" applyFont="0" applyFill="0" applyBorder="0" applyAlignment="0" applyProtection="0"/>
    <xf numFmtId="0" fontId="23" fillId="0" borderId="0"/>
    <xf numFmtId="0" fontId="23" fillId="0" borderId="0"/>
    <xf numFmtId="0" fontId="21" fillId="7" borderId="0" applyNumberFormat="0" applyBorder="0" applyAlignment="0" applyProtection="0"/>
    <xf numFmtId="0" fontId="13" fillId="0" borderId="0">
      <alignment vertical="top"/>
    </xf>
    <xf numFmtId="0" fontId="22" fillId="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0" borderId="0"/>
    <xf numFmtId="0" fontId="22" fillId="5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12" fillId="0" borderId="0"/>
    <xf numFmtId="0" fontId="5" fillId="19" borderId="0" applyNumberFormat="0" applyBorder="0" applyAlignment="0" applyProtection="0"/>
    <xf numFmtId="0" fontId="13" fillId="0" borderId="0">
      <alignment vertical="top"/>
    </xf>
    <xf numFmtId="0" fontId="22" fillId="5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13" fillId="0" borderId="0">
      <alignment vertical="top"/>
    </xf>
    <xf numFmtId="0" fontId="21" fillId="7" borderId="0" applyNumberFormat="0" applyBorder="0" applyAlignment="0" applyProtection="0"/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3" fillId="0" borderId="0">
      <alignment vertical="top"/>
    </xf>
    <xf numFmtId="0" fontId="45" fillId="0" borderId="0"/>
    <xf numFmtId="0" fontId="28" fillId="1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54" fillId="24" borderId="21">
      <protection locked="0"/>
    </xf>
    <xf numFmtId="0" fontId="22" fillId="12" borderId="0" applyNumberFormat="0" applyBorder="0" applyAlignment="0" applyProtection="0">
      <alignment vertical="center"/>
    </xf>
    <xf numFmtId="0" fontId="24" fillId="0" borderId="0"/>
    <xf numFmtId="0" fontId="21" fillId="15" borderId="0" applyNumberFormat="0" applyBorder="0" applyAlignment="0" applyProtection="0"/>
    <xf numFmtId="185" fontId="1" fillId="0" borderId="0" applyFont="0" applyFill="0" applyBorder="0" applyAlignment="0" applyProtection="0"/>
    <xf numFmtId="0" fontId="23" fillId="0" borderId="0"/>
    <xf numFmtId="0" fontId="12" fillId="0" borderId="0"/>
    <xf numFmtId="0" fontId="12" fillId="0" borderId="0"/>
    <xf numFmtId="0" fontId="21" fillId="7" borderId="0" applyNumberFormat="0" applyBorder="0" applyAlignment="0" applyProtection="0"/>
    <xf numFmtId="0" fontId="21" fillId="15" borderId="0" applyNumberFormat="0" applyBorder="0" applyAlignment="0" applyProtection="0"/>
    <xf numFmtId="0" fontId="9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/>
    <xf numFmtId="0" fontId="24" fillId="0" borderId="0"/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184" fontId="1" fillId="0" borderId="0" applyFont="0" applyFill="0" applyBorder="0" applyAlignment="0" applyProtection="0"/>
    <xf numFmtId="0" fontId="38" fillId="12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51" fillId="0" borderId="0"/>
    <xf numFmtId="0" fontId="9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2" fillId="0" borderId="0"/>
    <xf numFmtId="3" fontId="58" fillId="0" borderId="0"/>
    <xf numFmtId="0" fontId="53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3" fillId="18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48" fillId="0" borderId="0"/>
    <xf numFmtId="0" fontId="9" fillId="1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57" fillId="0" borderId="16" applyNumberFormat="0" applyFill="0" applyProtection="0">
      <alignment horizontal="center"/>
    </xf>
    <xf numFmtId="0" fontId="20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3" fontId="1" fillId="0" borderId="0" applyFont="0" applyFill="0" applyBorder="0" applyAlignment="0" applyProtection="0"/>
    <xf numFmtId="0" fontId="20" fillId="21" borderId="0" applyNumberFormat="0" applyBorder="0" applyAlignment="0" applyProtection="0">
      <alignment vertical="center"/>
    </xf>
    <xf numFmtId="14" fontId="41" fillId="0" borderId="0">
      <alignment horizontal="center" wrapText="1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4" fillId="24" borderId="21">
      <protection locked="0"/>
    </xf>
    <xf numFmtId="0" fontId="20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22" fillId="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0" borderId="0">
      <protection locked="0"/>
    </xf>
    <xf numFmtId="0" fontId="31" fillId="28" borderId="0" applyNumberFormat="0" applyBorder="0" applyAlignment="0" applyProtection="0"/>
    <xf numFmtId="0" fontId="5" fillId="8" borderId="0" applyNumberFormat="0" applyBorder="0" applyAlignment="0" applyProtection="0"/>
    <xf numFmtId="0" fontId="32" fillId="1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22" fillId="5" borderId="0" applyNumberFormat="0" applyBorder="0" applyAlignment="0" applyProtection="0">
      <alignment vertical="center"/>
    </xf>
    <xf numFmtId="0" fontId="31" fillId="22" borderId="0" applyNumberFormat="0" applyBorder="0" applyAlignment="0" applyProtection="0"/>
    <xf numFmtId="0" fontId="31" fillId="29" borderId="0" applyNumberFormat="0" applyBorder="0" applyAlignment="0" applyProtection="0"/>
    <xf numFmtId="0" fontId="22" fillId="5" borderId="0" applyNumberFormat="0" applyBorder="0" applyAlignment="0" applyProtection="0">
      <alignment vertical="center"/>
    </xf>
    <xf numFmtId="0" fontId="31" fillId="30" borderId="0" applyNumberFormat="0" applyBorder="0" applyAlignment="0" applyProtection="0"/>
    <xf numFmtId="0" fontId="31" fillId="23" borderId="0" applyNumberFormat="0" applyBorder="0" applyAlignment="0" applyProtection="0"/>
    <xf numFmtId="0" fontId="31" fillId="14" borderId="0" applyNumberFormat="0" applyBorder="0" applyAlignment="0" applyProtection="0"/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5" fillId="19" borderId="0" applyNumberFormat="0" applyBorder="0" applyAlignment="0" applyProtection="0"/>
    <xf numFmtId="0" fontId="22" fillId="5" borderId="0" applyNumberFormat="0" applyBorder="0" applyAlignment="0" applyProtection="0">
      <alignment vertical="center"/>
    </xf>
    <xf numFmtId="0" fontId="1" fillId="0" borderId="0" applyFont="0" applyFill="0" applyBorder="0" applyAlignment="0" applyProtection="0"/>
    <xf numFmtId="0" fontId="21" fillId="5" borderId="0" applyNumberFormat="0" applyBorder="0" applyAlignment="0" applyProtection="0"/>
    <xf numFmtId="178" fontId="1" fillId="0" borderId="0" applyFont="0" applyFill="0" applyBorder="0" applyAlignment="0" applyProtection="0"/>
    <xf numFmtId="0" fontId="5" fillId="10" borderId="0" applyNumberFormat="0" applyBorder="0" applyAlignment="0" applyProtection="0"/>
    <xf numFmtId="0" fontId="47" fillId="14" borderId="20" applyNumberForma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17" borderId="0" applyNumberFormat="0" applyBorder="0" applyAlignment="0" applyProtection="0"/>
    <xf numFmtId="189" fontId="44" fillId="0" borderId="13" applyAlignment="0" applyProtection="0"/>
    <xf numFmtId="0" fontId="31" fillId="28" borderId="0" applyNumberFormat="0" applyBorder="0" applyAlignment="0" applyProtection="0"/>
    <xf numFmtId="0" fontId="5" fillId="8" borderId="0" applyNumberFormat="0" applyBorder="0" applyAlignment="0" applyProtection="0"/>
    <xf numFmtId="0" fontId="5" fillId="17" borderId="0" applyNumberFormat="0" applyBorder="0" applyAlignment="0" applyProtection="0"/>
    <xf numFmtId="0" fontId="31" fillId="17" borderId="0" applyNumberFormat="0" applyBorder="0" applyAlignment="0" applyProtection="0"/>
    <xf numFmtId="188" fontId="1" fillId="0" borderId="0" applyFont="0" applyFill="0" applyBorder="0" applyAlignment="0" applyProtection="0"/>
    <xf numFmtId="0" fontId="31" fillId="29" borderId="0" applyNumberFormat="0" applyBorder="0" applyAlignment="0" applyProtection="0"/>
    <xf numFmtId="0" fontId="39" fillId="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1" fillId="26" borderId="0" applyNumberFormat="0" applyBorder="0" applyAlignment="0" applyProtection="0"/>
    <xf numFmtId="0" fontId="22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/>
    <xf numFmtId="0" fontId="31" fillId="22" borderId="0" applyNumberFormat="0" applyBorder="0" applyAlignment="0" applyProtection="0"/>
    <xf numFmtId="0" fontId="31" fillId="31" borderId="0" applyNumberFormat="0" applyBorder="0" applyAlignment="0" applyProtection="0"/>
    <xf numFmtId="0" fontId="31" fillId="20" borderId="0" applyNumberFormat="0" applyBorder="0" applyAlignment="0" applyProtection="0"/>
    <xf numFmtId="0" fontId="5" fillId="9" borderId="0" applyNumberFormat="0" applyBorder="0" applyAlignment="0" applyProtection="0"/>
    <xf numFmtId="0" fontId="31" fillId="9" borderId="0" applyNumberFormat="0" applyBorder="0" applyAlignment="0" applyProtection="0"/>
    <xf numFmtId="193" fontId="12" fillId="0" borderId="0" applyFont="0" applyFill="0" applyBorder="0" applyAlignment="0" applyProtection="0"/>
    <xf numFmtId="0" fontId="31" fillId="33" borderId="0" applyNumberFormat="0" applyBorder="0" applyAlignment="0" applyProtection="0"/>
    <xf numFmtId="0" fontId="22" fillId="5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197" fontId="13" fillId="0" borderId="0" applyFill="0" applyBorder="0" applyAlignment="0"/>
    <xf numFmtId="0" fontId="22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44" fillId="0" borderId="23">
      <alignment horizontal="center"/>
    </xf>
    <xf numFmtId="0" fontId="76" fillId="17" borderId="14" applyNumberFormat="0" applyAlignment="0" applyProtection="0">
      <alignment vertical="center"/>
    </xf>
    <xf numFmtId="0" fontId="47" fillId="14" borderId="20" applyNumberForma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/>
    <xf numFmtId="0" fontId="1" fillId="0" borderId="0" applyFont="0" applyFill="0" applyBorder="0" applyAlignment="0" applyProtection="0"/>
    <xf numFmtId="204" fontId="61" fillId="0" borderId="0"/>
    <xf numFmtId="43" fontId="1" fillId="0" borderId="0" applyFont="0" applyFill="0" applyBorder="0" applyAlignment="0" applyProtection="0"/>
    <xf numFmtId="200" fontId="12" fillId="0" borderId="0"/>
    <xf numFmtId="196" fontId="61" fillId="0" borderId="0"/>
    <xf numFmtId="15" fontId="60" fillId="0" borderId="0"/>
    <xf numFmtId="43" fontId="12" fillId="0" borderId="0" applyFont="0" applyFill="0" applyBorder="0" applyAlignment="0" applyProtection="0"/>
    <xf numFmtId="177" fontId="61" fillId="0" borderId="0"/>
    <xf numFmtId="0" fontId="22" fillId="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2" fontId="68" fillId="0" borderId="0" applyProtection="0"/>
    <xf numFmtId="0" fontId="28" fillId="1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72" fillId="0" borderId="18" applyNumberFormat="0" applyFill="0" applyAlignment="0" applyProtection="0">
      <alignment vertical="center"/>
    </xf>
    <xf numFmtId="0" fontId="71" fillId="17" borderId="0" applyNumberFormat="0" applyBorder="0" applyAlignment="0" applyProtection="0"/>
    <xf numFmtId="0" fontId="22" fillId="5" borderId="0" applyNumberFormat="0" applyBorder="0" applyAlignment="0" applyProtection="0">
      <alignment vertical="center"/>
    </xf>
    <xf numFmtId="0" fontId="74" fillId="0" borderId="25" applyNumberFormat="0" applyAlignment="0" applyProtection="0">
      <alignment horizontal="left" vertical="center"/>
    </xf>
    <xf numFmtId="0" fontId="74" fillId="0" borderId="22">
      <alignment horizontal="left" vertical="center"/>
    </xf>
    <xf numFmtId="0" fontId="22" fillId="5" borderId="0" applyNumberFormat="0" applyBorder="0" applyAlignment="0" applyProtection="0">
      <alignment vertical="center"/>
    </xf>
    <xf numFmtId="0" fontId="78" fillId="0" borderId="0" applyProtection="0"/>
    <xf numFmtId="0" fontId="22" fillId="5" borderId="0" applyNumberFormat="0" applyBorder="0" applyAlignment="0" applyProtection="0">
      <alignment vertical="center"/>
    </xf>
    <xf numFmtId="0" fontId="74" fillId="0" borderId="0" applyProtection="0"/>
    <xf numFmtId="0" fontId="71" fillId="3" borderId="2" applyNumberFormat="0" applyBorder="0" applyAlignment="0" applyProtection="0"/>
    <xf numFmtId="203" fontId="75" fillId="34" borderId="0"/>
    <xf numFmtId="203" fontId="81" fillId="35" borderId="0"/>
    <xf numFmtId="0" fontId="22" fillId="5" borderId="0" applyNumberFormat="0" applyBorder="0" applyAlignment="0" applyProtection="0">
      <alignment vertical="center"/>
    </xf>
    <xf numFmtId="180" fontId="24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" fillId="0" borderId="0"/>
    <xf numFmtId="40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21" fillId="5" borderId="0" applyNumberFormat="0" applyBorder="0" applyAlignment="0" applyProtection="0"/>
    <xf numFmtId="192" fontId="1" fillId="0" borderId="0" applyFont="0" applyFill="0" applyBorder="0" applyAlignment="0" applyProtection="0"/>
    <xf numFmtId="0" fontId="22" fillId="5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61" fillId="0" borderId="0"/>
    <xf numFmtId="37" fontId="73" fillId="0" borderId="0"/>
    <xf numFmtId="0" fontId="77" fillId="0" borderId="0"/>
    <xf numFmtId="0" fontId="22" fillId="5" borderId="0" applyNumberFormat="0" applyBorder="0" applyAlignment="0" applyProtection="0">
      <alignment vertical="center"/>
    </xf>
    <xf numFmtId="0" fontId="75" fillId="0" borderId="0"/>
    <xf numFmtId="0" fontId="19" fillId="0" borderId="0"/>
    <xf numFmtId="0" fontId="59" fillId="10" borderId="0" applyNumberFormat="0" applyBorder="0" applyAlignment="0" applyProtection="0">
      <alignment vertical="center"/>
    </xf>
    <xf numFmtId="0" fontId="23" fillId="0" borderId="0"/>
    <xf numFmtId="0" fontId="9" fillId="19" borderId="26" applyNumberFormat="0" applyFon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79" fillId="17" borderId="27" applyNumberFormat="0" applyAlignment="0" applyProtection="0">
      <alignment vertical="center"/>
    </xf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9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13" fontId="1" fillId="0" borderId="0" applyFont="0" applyFill="0" applyProtection="0"/>
    <xf numFmtId="15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0" fontId="69" fillId="12" borderId="0" applyNumberFormat="0" applyBorder="0" applyAlignment="0" applyProtection="0">
      <alignment vertical="center"/>
    </xf>
    <xf numFmtId="0" fontId="1" fillId="32" borderId="0" applyNumberFormat="0" applyFont="0" applyBorder="0" applyAlignment="0" applyProtection="0"/>
    <xf numFmtId="3" fontId="66" fillId="0" borderId="0"/>
    <xf numFmtId="0" fontId="22" fillId="5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/>
    <xf numFmtId="0" fontId="39" fillId="5" borderId="0" applyNumberFormat="0" applyBorder="0" applyAlignment="0" applyProtection="0">
      <alignment vertical="center"/>
    </xf>
    <xf numFmtId="0" fontId="54" fillId="24" borderId="21">
      <protection locked="0"/>
    </xf>
    <xf numFmtId="0" fontId="63" fillId="0" borderId="0" applyNumberForma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8" fillId="0" borderId="24" applyProtection="0"/>
    <xf numFmtId="0" fontId="21" fillId="15" borderId="0" applyNumberFormat="0" applyBorder="0" applyAlignment="0" applyProtection="0"/>
    <xf numFmtId="0" fontId="21" fillId="7" borderId="0" applyNumberFormat="0" applyBorder="0" applyAlignment="0" applyProtection="0"/>
    <xf numFmtId="201" fontId="12" fillId="0" borderId="0" applyFont="0" applyFill="0" applyBorder="0" applyAlignment="0" applyProtection="0"/>
    <xf numFmtId="187" fontId="24" fillId="0" borderId="0" applyFont="0" applyFill="0" applyBorder="0" applyAlignment="0" applyProtection="0"/>
    <xf numFmtId="0" fontId="80" fillId="0" borderId="0" applyNumberFormat="0" applyFill="0" applyBorder="0" applyAlignment="0" applyProtection="0">
      <alignment vertical="center"/>
    </xf>
    <xf numFmtId="0" fontId="21" fillId="7" borderId="0" applyNumberFormat="0" applyBorder="0" applyAlignment="0" applyProtection="0"/>
    <xf numFmtId="9" fontId="9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83" fontId="1" fillId="0" borderId="0" applyFont="0" applyFill="0" applyBorder="0" applyAlignment="0" applyProtection="0"/>
    <xf numFmtId="0" fontId="12" fillId="0" borderId="11" applyNumberFormat="0" applyFill="0" applyProtection="0">
      <alignment horizontal="right"/>
    </xf>
    <xf numFmtId="0" fontId="64" fillId="0" borderId="15" applyNumberFormat="0" applyFill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70" fillId="0" borderId="11" applyNumberFormat="0" applyFill="0" applyProtection="0">
      <alignment horizontal="center"/>
    </xf>
    <xf numFmtId="0" fontId="39" fillId="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/>
    <xf numFmtId="0" fontId="39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9" fillId="12" borderId="0" applyNumberFormat="0" applyBorder="0" applyAlignment="0" applyProtection="0">
      <alignment vertical="center"/>
    </xf>
    <xf numFmtId="0" fontId="69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69" fillId="1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21" fillId="7" borderId="0" applyNumberFormat="0" applyBorder="0" applyAlignment="0" applyProtection="0"/>
    <xf numFmtId="0" fontId="22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22" fillId="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7" borderId="0" applyNumberFormat="0" applyBorder="0" applyAlignment="0" applyProtection="0"/>
    <xf numFmtId="0" fontId="21" fillId="15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15" borderId="0" applyNumberFormat="0" applyBorder="0" applyAlignment="0" applyProtection="0"/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1" fillId="5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21" fillId="5" borderId="0" applyNumberFormat="0" applyBorder="0" applyAlignment="0" applyProtection="0"/>
    <xf numFmtId="0" fontId="22" fillId="5" borderId="0" applyNumberFormat="0" applyBorder="0" applyAlignment="0" applyProtection="0">
      <alignment vertical="center"/>
    </xf>
    <xf numFmtId="0" fontId="8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69" fillId="5" borderId="0" applyNumberFormat="0" applyBorder="0" applyAlignment="0" applyProtection="0">
      <alignment vertical="center"/>
    </xf>
    <xf numFmtId="0" fontId="82" fillId="5" borderId="0" applyNumberFormat="0" applyBorder="0" applyAlignment="0" applyProtection="0">
      <alignment vertical="center"/>
    </xf>
    <xf numFmtId="0" fontId="69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82" fillId="5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0" borderId="0" applyNumberFormat="0" applyFont="0" applyFill="0" applyBorder="0" applyAlignment="0" applyProtection="0"/>
    <xf numFmtId="0" fontId="1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9" fillId="0" borderId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1" fillId="0" borderId="0"/>
    <xf numFmtId="0" fontId="1" fillId="0" borderId="0">
      <alignment vertical="center"/>
    </xf>
    <xf numFmtId="0" fontId="9" fillId="0" borderId="0">
      <alignment vertical="center"/>
    </xf>
    <xf numFmtId="0" fontId="1" fillId="0" borderId="0"/>
    <xf numFmtId="0" fontId="9" fillId="0" borderId="0">
      <alignment vertical="center"/>
    </xf>
    <xf numFmtId="0" fontId="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83" fillId="9" borderId="14" applyNumberForma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45" fillId="0" borderId="0"/>
    <xf numFmtId="0" fontId="9" fillId="0" borderId="0">
      <alignment vertical="center"/>
    </xf>
    <xf numFmtId="0" fontId="1" fillId="0" borderId="0"/>
    <xf numFmtId="0" fontId="9" fillId="0" borderId="0">
      <alignment vertical="center"/>
    </xf>
    <xf numFmtId="0" fontId="1" fillId="0" borderId="0"/>
    <xf numFmtId="0" fontId="9" fillId="0" borderId="0">
      <alignment vertical="center"/>
    </xf>
    <xf numFmtId="0" fontId="1" fillId="0" borderId="0">
      <alignment vertical="center"/>
    </xf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85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59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84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84" fillId="16" borderId="0" applyNumberFormat="0" applyBorder="0" applyAlignment="0" applyProtection="0">
      <alignment vertical="center"/>
    </xf>
    <xf numFmtId="0" fontId="84" fillId="1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/>
    <xf numFmtId="0" fontId="43" fillId="18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84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186" fontId="24" fillId="0" borderId="0" applyFont="0" applyFill="0" applyBorder="0" applyAlignment="0" applyProtection="0"/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84" fillId="1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84" fillId="1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84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3" fillId="18" borderId="0" applyNumberFormat="0" applyBorder="0" applyAlignment="0" applyProtection="0"/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" fillId="19" borderId="26" applyNumberFormat="0" applyFon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84" fillId="16" borderId="0" applyNumberFormat="0" applyBorder="0" applyAlignment="0" applyProtection="0">
      <alignment vertical="center"/>
    </xf>
    <xf numFmtId="205" fontId="1" fillId="0" borderId="0" applyFont="0" applyFill="0" applyBorder="0" applyAlignment="0" applyProtection="0"/>
    <xf numFmtId="0" fontId="59" fillId="10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0" fontId="88" fillId="0" borderId="28" applyNumberFormat="0" applyFill="0" applyAlignment="0" applyProtection="0">
      <alignment vertical="center"/>
    </xf>
    <xf numFmtId="205" fontId="1" fillId="0" borderId="0" applyFont="0" applyFill="0" applyBorder="0" applyAlignment="0" applyProtection="0"/>
    <xf numFmtId="181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0" fontId="91" fillId="17" borderId="14" applyNumberFormat="0" applyAlignment="0" applyProtection="0">
      <alignment vertical="center"/>
    </xf>
    <xf numFmtId="0" fontId="92" fillId="14" borderId="20" applyNumberFormat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57" fillId="0" borderId="16" applyNumberFormat="0" applyFill="0" applyProtection="0">
      <alignment horizontal="left"/>
    </xf>
    <xf numFmtId="0" fontId="94" fillId="0" borderId="17" applyNumberFormat="0" applyFill="0" applyAlignment="0" applyProtection="0">
      <alignment vertical="center"/>
    </xf>
    <xf numFmtId="191" fontId="24" fillId="0" borderId="0" applyFont="0" applyFill="0" applyBorder="0" applyAlignment="0" applyProtection="0"/>
    <xf numFmtId="206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0" fontId="61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25" fillId="0" borderId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36" fillId="40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12" fillId="0" borderId="11" applyNumberFormat="0" applyFill="0" applyProtection="0">
      <alignment horizontal="left"/>
    </xf>
    <xf numFmtId="0" fontId="95" fillId="25" borderId="0" applyNumberFormat="0" applyBorder="0" applyAlignment="0" applyProtection="0">
      <alignment vertical="center"/>
    </xf>
    <xf numFmtId="0" fontId="96" fillId="17" borderId="27" applyNumberFormat="0" applyAlignment="0" applyProtection="0">
      <alignment vertical="center"/>
    </xf>
    <xf numFmtId="1" fontId="12" fillId="0" borderId="16" applyFill="0" applyProtection="0">
      <alignment horizontal="center"/>
    </xf>
    <xf numFmtId="1" fontId="3" fillId="0" borderId="2">
      <alignment vertical="center"/>
      <protection locked="0"/>
    </xf>
    <xf numFmtId="0" fontId="40" fillId="0" borderId="18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37" fillId="0" borderId="0"/>
    <xf numFmtId="199" fontId="3" fillId="0" borderId="2">
      <alignment vertical="center"/>
      <protection locked="0"/>
    </xf>
    <xf numFmtId="0" fontId="90" fillId="0" borderId="0"/>
    <xf numFmtId="0" fontId="60" fillId="0" borderId="0"/>
    <xf numFmtId="0" fontId="20" fillId="40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19" borderId="26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89" fillId="0" borderId="0"/>
    <xf numFmtId="0" fontId="105" fillId="0" borderId="0">
      <alignment vertical="center"/>
    </xf>
    <xf numFmtId="9" fontId="105" fillId="0" borderId="0" applyFont="0" applyFill="0" applyBorder="0" applyAlignment="0" applyProtection="0">
      <alignment vertical="center"/>
    </xf>
    <xf numFmtId="9" fontId="105" fillId="0" borderId="0" applyFont="0" applyFill="0" applyBorder="0" applyAlignment="0" applyProtection="0">
      <alignment vertical="center"/>
    </xf>
    <xf numFmtId="0" fontId="45" fillId="0" borderId="0"/>
    <xf numFmtId="0" fontId="45" fillId="0" borderId="0"/>
    <xf numFmtId="0" fontId="12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5" fillId="0" borderId="0">
      <alignment vertical="center"/>
    </xf>
    <xf numFmtId="0" fontId="105" fillId="0" borderId="0">
      <alignment vertical="center"/>
    </xf>
    <xf numFmtId="0" fontId="106" fillId="0" borderId="0"/>
    <xf numFmtId="0" fontId="106" fillId="0" borderId="0"/>
    <xf numFmtId="0" fontId="106" fillId="0" borderId="0">
      <alignment vertical="center"/>
    </xf>
    <xf numFmtId="0" fontId="106" fillId="0" borderId="0">
      <alignment vertical="center"/>
    </xf>
    <xf numFmtId="0" fontId="106" fillId="0" borderId="0"/>
    <xf numFmtId="0" fontId="106" fillId="0" borderId="0"/>
    <xf numFmtId="0" fontId="106" fillId="0" borderId="0"/>
    <xf numFmtId="0" fontId="106" fillId="0" borderId="0"/>
    <xf numFmtId="0" fontId="105" fillId="0" borderId="0"/>
    <xf numFmtId="0" fontId="105" fillId="0" borderId="0"/>
    <xf numFmtId="0" fontId="105" fillId="0" borderId="0">
      <alignment vertical="center"/>
    </xf>
    <xf numFmtId="0" fontId="106" fillId="0" borderId="0"/>
    <xf numFmtId="0" fontId="106" fillId="0" borderId="0"/>
    <xf numFmtId="0" fontId="105" fillId="0" borderId="0">
      <alignment vertical="center"/>
    </xf>
  </cellStyleXfs>
  <cellXfs count="201">
    <xf numFmtId="0" fontId="0" fillId="0" borderId="0" xfId="0">
      <alignment vertical="center"/>
    </xf>
    <xf numFmtId="0" fontId="1" fillId="0" borderId="0" xfId="553" applyAlignment="1">
      <alignment vertical="center"/>
    </xf>
    <xf numFmtId="0" fontId="1" fillId="0" borderId="0" xfId="553"/>
    <xf numFmtId="0" fontId="1" fillId="0" borderId="0" xfId="553" applyAlignment="1">
      <alignment horizontal="center"/>
    </xf>
    <xf numFmtId="0" fontId="3" fillId="0" borderId="0" xfId="553" applyFont="1" applyAlignment="1">
      <alignment vertical="center"/>
    </xf>
    <xf numFmtId="0" fontId="3" fillId="0" borderId="0" xfId="553" applyFont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5" fillId="3" borderId="3" xfId="345" applyNumberFormat="1" applyFont="1" applyFill="1" applyBorder="1" applyAlignment="1">
      <alignment vertical="center"/>
    </xf>
    <xf numFmtId="49" fontId="5" fillId="3" borderId="1" xfId="345" applyNumberFormat="1" applyFont="1" applyFill="1" applyBorder="1" applyAlignment="1">
      <alignment vertical="center"/>
    </xf>
    <xf numFmtId="49" fontId="1" fillId="3" borderId="1" xfId="345" applyNumberFormat="1" applyFont="1" applyFill="1" applyBorder="1"/>
    <xf numFmtId="49" fontId="5" fillId="3" borderId="3" xfId="345" applyNumberFormat="1" applyFont="1" applyFill="1" applyBorder="1" applyAlignment="1">
      <alignment horizontal="right" vertical="center"/>
    </xf>
    <xf numFmtId="0" fontId="1" fillId="0" borderId="0" xfId="0" applyFont="1" applyFill="1" applyAlignment="1" applyProtection="1">
      <alignment vertic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11" fillId="2" borderId="0" xfId="0" applyFont="1" applyFill="1" applyBorder="1" applyAlignment="1"/>
    <xf numFmtId="0" fontId="14" fillId="0" borderId="0" xfId="0" applyFont="1" applyAlignment="1">
      <alignment vertical="center"/>
    </xf>
    <xf numFmtId="0" fontId="0" fillId="0" borderId="0" xfId="0" applyAlignment="1"/>
    <xf numFmtId="0" fontId="15" fillId="3" borderId="0" xfId="0" applyNumberFormat="1" applyFont="1" applyFill="1" applyBorder="1" applyAlignment="1" applyProtection="1"/>
    <xf numFmtId="0" fontId="17" fillId="3" borderId="0" xfId="0" applyNumberFormat="1" applyFont="1" applyFill="1" applyBorder="1" applyAlignment="1" applyProtection="1">
      <alignment horizontal="center" vertical="center"/>
    </xf>
    <xf numFmtId="0" fontId="9" fillId="3" borderId="0" xfId="0" applyNumberFormat="1" applyFont="1" applyFill="1" applyBorder="1" applyAlignment="1" applyProtection="1"/>
    <xf numFmtId="0" fontId="18" fillId="3" borderId="0" xfId="0" applyNumberFormat="1" applyFont="1" applyFill="1" applyBorder="1" applyAlignment="1" applyProtection="1">
      <alignment vertical="center"/>
    </xf>
    <xf numFmtId="0" fontId="18" fillId="3" borderId="0" xfId="0" applyNumberFormat="1" applyFont="1" applyFill="1" applyBorder="1" applyAlignment="1" applyProtection="1">
      <alignment horizontal="right" vertical="center"/>
    </xf>
    <xf numFmtId="0" fontId="100" fillId="0" borderId="0" xfId="0" applyFont="1" applyFill="1" applyAlignment="1">
      <alignment horizontal="center" vertical="center" wrapText="1"/>
    </xf>
    <xf numFmtId="0" fontId="12" fillId="0" borderId="30" xfId="545" applyNumberFormat="1" applyFont="1" applyFill="1" applyBorder="1" applyAlignment="1">
      <alignment horizontal="center" vertical="center" wrapText="1"/>
    </xf>
    <xf numFmtId="0" fontId="12" fillId="0" borderId="31" xfId="545" applyNumberFormat="1" applyFont="1" applyFill="1" applyBorder="1" applyAlignment="1">
      <alignment horizontal="center" vertical="center" wrapText="1"/>
    </xf>
    <xf numFmtId="190" fontId="100" fillId="0" borderId="30" xfId="0" applyNumberFormat="1" applyFont="1" applyFill="1" applyBorder="1" applyAlignment="1">
      <alignment horizontal="center" vertical="center" wrapText="1"/>
    </xf>
    <xf numFmtId="0" fontId="102" fillId="0" borderId="7" xfId="545" applyNumberFormat="1" applyFont="1" applyFill="1" applyBorder="1" applyAlignment="1">
      <alignment horizontal="center" vertical="center" wrapText="1"/>
    </xf>
    <xf numFmtId="0" fontId="102" fillId="0" borderId="29" xfId="545" applyNumberFormat="1" applyFont="1" applyFill="1" applyBorder="1" applyAlignment="1">
      <alignment horizontal="center" vertical="center" wrapText="1"/>
    </xf>
    <xf numFmtId="0" fontId="102" fillId="0" borderId="3" xfId="545" applyNumberFormat="1" applyFont="1" applyFill="1" applyBorder="1" applyAlignment="1">
      <alignment horizontal="left" vertical="center" wrapText="1"/>
    </xf>
    <xf numFmtId="190" fontId="104" fillId="0" borderId="30" xfId="0" applyNumberFormat="1" applyFont="1" applyFill="1" applyBorder="1" applyAlignment="1">
      <alignment horizontal="center" vertical="center" wrapText="1"/>
    </xf>
    <xf numFmtId="0" fontId="104" fillId="0" borderId="0" xfId="0" applyFont="1" applyFill="1" applyAlignment="1">
      <alignment horizontal="center" vertical="center" wrapText="1"/>
    </xf>
    <xf numFmtId="0" fontId="12" fillId="0" borderId="7" xfId="545" applyNumberFormat="1" applyFont="1" applyFill="1" applyBorder="1" applyAlignment="1">
      <alignment horizontal="center" vertical="center" wrapText="1"/>
    </xf>
    <xf numFmtId="0" fontId="12" fillId="0" borderId="29" xfId="545" applyNumberFormat="1" applyFont="1" applyFill="1" applyBorder="1" applyAlignment="1">
      <alignment horizontal="center" vertical="center" wrapText="1"/>
    </xf>
    <xf numFmtId="0" fontId="12" fillId="0" borderId="3" xfId="545" applyNumberFormat="1" applyFont="1" applyFill="1" applyBorder="1" applyAlignment="1">
      <alignment horizontal="left" vertical="center" wrapText="1"/>
    </xf>
    <xf numFmtId="0" fontId="103" fillId="0" borderId="3" xfId="545" applyNumberFormat="1" applyFont="1" applyFill="1" applyBorder="1" applyAlignment="1">
      <alignment horizontal="left" vertical="center" wrapText="1"/>
    </xf>
    <xf numFmtId="0" fontId="100" fillId="0" borderId="0" xfId="0" applyFont="1" applyFill="1" applyAlignment="1">
      <alignment horizontal="left" vertical="center" wrapText="1"/>
    </xf>
    <xf numFmtId="190" fontId="100" fillId="0" borderId="0" xfId="0" applyNumberFormat="1" applyFont="1" applyFill="1" applyAlignment="1">
      <alignment horizontal="center" vertical="center" wrapText="1"/>
    </xf>
    <xf numFmtId="0" fontId="18" fillId="3" borderId="0" xfId="0" applyNumberFormat="1" applyFont="1" applyFill="1" applyBorder="1" applyAlignment="1" applyProtection="1">
      <alignment vertical="center"/>
    </xf>
    <xf numFmtId="0" fontId="108" fillId="0" borderId="32" xfId="883" applyFont="1" applyFill="1" applyBorder="1" applyAlignment="1">
      <alignment vertical="center"/>
    </xf>
    <xf numFmtId="0" fontId="108" fillId="0" borderId="32" xfId="883" applyFont="1" applyFill="1" applyBorder="1" applyAlignment="1">
      <alignment horizontal="center" vertical="center"/>
    </xf>
    <xf numFmtId="0" fontId="110" fillId="0" borderId="34" xfId="883" applyFont="1" applyFill="1" applyBorder="1" applyAlignment="1">
      <alignment horizontal="center" vertical="center"/>
    </xf>
    <xf numFmtId="0" fontId="110" fillId="0" borderId="35" xfId="883" applyFont="1" applyFill="1" applyBorder="1" applyAlignment="1">
      <alignment horizontal="center" vertical="center"/>
    </xf>
    <xf numFmtId="0" fontId="110" fillId="0" borderId="33" xfId="883" applyFont="1" applyFill="1" applyBorder="1" applyAlignment="1">
      <alignment horizontal="center" vertical="center"/>
    </xf>
    <xf numFmtId="0" fontId="18" fillId="3" borderId="0" xfId="0" applyNumberFormat="1" applyFont="1" applyFill="1" applyBorder="1" applyAlignment="1" applyProtection="1">
      <alignment vertical="center"/>
    </xf>
    <xf numFmtId="0" fontId="11" fillId="0" borderId="0" xfId="0" applyFont="1" applyFill="1" applyBorder="1" applyAlignment="1">
      <alignment horizontal="center"/>
    </xf>
    <xf numFmtId="0" fontId="111" fillId="3" borderId="0" xfId="0" applyNumberFormat="1" applyFont="1" applyFill="1" applyBorder="1" applyAlignment="1" applyProtection="1">
      <alignment vertical="center"/>
    </xf>
    <xf numFmtId="195" fontId="1" fillId="0" borderId="0" xfId="0" applyNumberFormat="1" applyFont="1" applyFill="1" applyAlignment="1" applyProtection="1">
      <alignment horizontal="center" vertical="center"/>
      <protection locked="0"/>
    </xf>
    <xf numFmtId="0" fontId="18" fillId="3" borderId="0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11" fillId="3" borderId="0" xfId="0" applyNumberFormat="1" applyFont="1" applyFill="1" applyBorder="1" applyAlignment="1" applyProtection="1">
      <alignment vertical="center"/>
    </xf>
    <xf numFmtId="0" fontId="18" fillId="3" borderId="0" xfId="0" applyNumberFormat="1" applyFont="1" applyFill="1" applyBorder="1" applyAlignment="1" applyProtection="1">
      <alignment vertical="center"/>
    </xf>
    <xf numFmtId="0" fontId="16" fillId="3" borderId="0" xfId="0" applyNumberFormat="1" applyFont="1" applyFill="1" applyBorder="1" applyAlignment="1" applyProtection="1">
      <alignment horizontal="center" vertical="center"/>
    </xf>
    <xf numFmtId="0" fontId="98" fillId="0" borderId="0" xfId="545" applyNumberFormat="1" applyFont="1" applyFill="1" applyBorder="1" applyAlignment="1">
      <alignment horizontal="center" vertical="center" wrapText="1"/>
    </xf>
    <xf numFmtId="0" fontId="12" fillId="0" borderId="30" xfId="545" applyFont="1" applyFill="1" applyBorder="1" applyAlignment="1">
      <alignment horizontal="center" vertical="center" wrapText="1"/>
    </xf>
    <xf numFmtId="0" fontId="12" fillId="0" borderId="30" xfId="545" applyNumberFormat="1" applyFont="1" applyFill="1" applyBorder="1" applyAlignment="1">
      <alignment horizontal="center" vertical="center" wrapText="1"/>
    </xf>
    <xf numFmtId="190" fontId="12" fillId="0" borderId="30" xfId="545" applyNumberFormat="1" applyFont="1" applyFill="1" applyBorder="1" applyAlignment="1">
      <alignment horizontal="center" vertical="center" wrapText="1"/>
    </xf>
    <xf numFmtId="0" fontId="109" fillId="0" borderId="0" xfId="883" applyFont="1" applyFill="1" applyAlignment="1">
      <alignment horizontal="center" vertical="center"/>
    </xf>
    <xf numFmtId="0" fontId="105" fillId="0" borderId="0" xfId="863" applyAlignment="1">
      <alignment horizontal="left" vertical="center" wrapText="1"/>
    </xf>
    <xf numFmtId="0" fontId="7" fillId="2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01" fillId="2" borderId="0" xfId="0" applyNumberFormat="1" applyFont="1" applyFill="1" applyBorder="1" applyAlignment="1" applyProtection="1">
      <alignment horizontal="right" vertical="center"/>
    </xf>
    <xf numFmtId="0" fontId="101" fillId="0" borderId="0" xfId="0" applyNumberFormat="1" applyFont="1" applyFill="1" applyBorder="1" applyAlignment="1" applyProtection="1">
      <alignment horizontal="center" vertical="center"/>
    </xf>
    <xf numFmtId="0" fontId="10" fillId="2" borderId="0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12" fillId="2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  <protection locked="0"/>
    </xf>
    <xf numFmtId="0" fontId="113" fillId="2" borderId="2" xfId="0" applyNumberFormat="1" applyFont="1" applyFill="1" applyBorder="1" applyAlignment="1" applyProtection="1">
      <alignment horizontal="center" vertical="center"/>
    </xf>
    <xf numFmtId="0" fontId="113" fillId="0" borderId="2" xfId="0" applyNumberFormat="1" applyFont="1" applyFill="1" applyBorder="1" applyAlignment="1" applyProtection="1">
      <alignment horizontal="center" vertical="center"/>
    </xf>
    <xf numFmtId="0" fontId="113" fillId="2" borderId="2" xfId="0" applyNumberFormat="1" applyFont="1" applyFill="1" applyBorder="1" applyAlignment="1" applyProtection="1">
      <alignment vertical="center"/>
    </xf>
    <xf numFmtId="0" fontId="11" fillId="2" borderId="2" xfId="0" applyNumberFormat="1" applyFont="1" applyFill="1" applyBorder="1" applyAlignment="1" applyProtection="1">
      <alignment vertical="center"/>
    </xf>
    <xf numFmtId="3" fontId="11" fillId="0" borderId="2" xfId="0" applyNumberFormat="1" applyFont="1" applyFill="1" applyBorder="1" applyAlignment="1" applyProtection="1">
      <alignment horizontal="center" vertical="center"/>
    </xf>
    <xf numFmtId="0" fontId="12" fillId="0" borderId="37" xfId="545" applyFont="1" applyFill="1" applyBorder="1" applyAlignment="1">
      <alignment horizontal="right" vertical="center" wrapText="1"/>
    </xf>
    <xf numFmtId="0" fontId="12" fillId="0" borderId="38" xfId="545" applyFont="1" applyFill="1" applyBorder="1" applyAlignment="1">
      <alignment horizontal="right" vertical="center" wrapText="1"/>
    </xf>
    <xf numFmtId="0" fontId="112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wrapText="1"/>
    </xf>
    <xf numFmtId="0" fontId="11" fillId="0" borderId="0" xfId="0" applyFont="1" applyFill="1" applyBorder="1" applyAlignment="1">
      <alignment horizontal="right" wrapText="1"/>
    </xf>
    <xf numFmtId="0" fontId="114" fillId="2" borderId="0" xfId="0" applyFont="1" applyFill="1" applyBorder="1" applyAlignment="1"/>
    <xf numFmtId="0" fontId="68" fillId="0" borderId="0" xfId="0" applyFont="1" applyFill="1" applyAlignment="1" applyProtection="1">
      <alignment vertical="center"/>
      <protection locked="0"/>
    </xf>
    <xf numFmtId="0" fontId="68" fillId="0" borderId="0" xfId="0" applyFont="1" applyFill="1" applyAlignment="1" applyProtection="1">
      <alignment horizontal="center" vertical="center"/>
      <protection locked="0"/>
    </xf>
    <xf numFmtId="207" fontId="68" fillId="0" borderId="0" xfId="0" applyNumberFormat="1" applyFont="1" applyFill="1" applyAlignment="1" applyProtection="1">
      <alignment horizontal="center" vertical="center"/>
      <protection locked="0"/>
    </xf>
    <xf numFmtId="0" fontId="74" fillId="0" borderId="2" xfId="0" applyFont="1" applyFill="1" applyBorder="1" applyAlignment="1" applyProtection="1">
      <alignment horizontal="center" vertical="center"/>
      <protection locked="0"/>
    </xf>
    <xf numFmtId="0" fontId="74" fillId="0" borderId="2" xfId="0" applyFont="1" applyFill="1" applyBorder="1" applyAlignment="1" applyProtection="1">
      <alignment horizontal="center" vertical="center" wrapText="1"/>
      <protection locked="0"/>
    </xf>
    <xf numFmtId="207" fontId="74" fillId="0" borderId="2" xfId="0" applyNumberFormat="1" applyFont="1" applyFill="1" applyBorder="1" applyAlignment="1" applyProtection="1">
      <alignment horizontal="center" vertical="center"/>
      <protection locked="0"/>
    </xf>
    <xf numFmtId="0" fontId="68" fillId="0" borderId="2" xfId="0" applyFont="1" applyFill="1" applyBorder="1" applyAlignment="1" applyProtection="1">
      <alignment vertical="center"/>
      <protection locked="0"/>
    </xf>
    <xf numFmtId="190" fontId="68" fillId="0" borderId="2" xfId="0" applyNumberFormat="1" applyFont="1" applyFill="1" applyBorder="1" applyAlignment="1" applyProtection="1">
      <alignment horizontal="center" vertical="center"/>
    </xf>
    <xf numFmtId="194" fontId="68" fillId="0" borderId="2" xfId="14" applyNumberFormat="1" applyFont="1" applyFill="1" applyBorder="1" applyAlignment="1" applyProtection="1">
      <alignment horizontal="center" vertical="center"/>
      <protection locked="0"/>
    </xf>
    <xf numFmtId="0" fontId="115" fillId="0" borderId="0" xfId="0" applyFont="1" applyFill="1" applyAlignment="1" applyProtection="1">
      <alignment vertical="center"/>
      <protection locked="0"/>
    </xf>
    <xf numFmtId="0" fontId="68" fillId="0" borderId="13" xfId="0" applyFont="1" applyFill="1" applyBorder="1" applyAlignment="1" applyProtection="1">
      <alignment horizontal="left" vertical="center" wrapText="1"/>
      <protection locked="0"/>
    </xf>
    <xf numFmtId="207" fontId="68" fillId="0" borderId="13" xfId="0" applyNumberFormat="1" applyFont="1" applyFill="1" applyBorder="1" applyAlignment="1" applyProtection="1">
      <alignment horizontal="left" vertical="center" wrapText="1"/>
      <protection locked="0"/>
    </xf>
    <xf numFmtId="0" fontId="74" fillId="0" borderId="2" xfId="0" applyFont="1" applyFill="1" applyBorder="1" applyAlignment="1" applyProtection="1">
      <alignment vertical="center"/>
      <protection locked="0"/>
    </xf>
    <xf numFmtId="194" fontId="74" fillId="0" borderId="2" xfId="14" applyNumberFormat="1" applyFont="1" applyFill="1" applyBorder="1" applyAlignment="1" applyProtection="1">
      <alignment horizontal="center" vertical="center"/>
    </xf>
    <xf numFmtId="190" fontId="74" fillId="0" borderId="2" xfId="0" applyNumberFormat="1" applyFont="1" applyFill="1" applyBorder="1" applyAlignment="1" applyProtection="1">
      <alignment horizontal="center" vertical="center"/>
    </xf>
    <xf numFmtId="0" fontId="74" fillId="0" borderId="0" xfId="0" applyFont="1" applyFill="1" applyAlignment="1" applyProtection="1">
      <alignment vertical="center"/>
      <protection locked="0"/>
    </xf>
    <xf numFmtId="0" fontId="112" fillId="0" borderId="0" xfId="0" applyFont="1" applyFill="1" applyAlignment="1" applyProtection="1">
      <alignment horizontal="center" vertical="center"/>
      <protection locked="0"/>
    </xf>
    <xf numFmtId="207" fontId="112" fillId="0" borderId="0" xfId="0" applyNumberFormat="1" applyFont="1" applyFill="1" applyAlignment="1" applyProtection="1">
      <alignment horizontal="center" vertical="center"/>
      <protection locked="0"/>
    </xf>
    <xf numFmtId="0" fontId="112" fillId="0" borderId="0" xfId="0" applyFont="1" applyFill="1" applyAlignment="1" applyProtection="1">
      <alignment vertical="center"/>
      <protection locked="0"/>
    </xf>
    <xf numFmtId="0" fontId="68" fillId="0" borderId="0" xfId="0" applyFont="1" applyFill="1" applyBorder="1" applyAlignment="1"/>
    <xf numFmtId="0" fontId="113" fillId="2" borderId="30" xfId="0" applyNumberFormat="1" applyFont="1" applyFill="1" applyBorder="1" applyAlignment="1" applyProtection="1">
      <alignment horizontal="center" vertical="center"/>
    </xf>
    <xf numFmtId="0" fontId="113" fillId="0" borderId="3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/>
    <xf numFmtId="0" fontId="113" fillId="2" borderId="36" xfId="0" applyNumberFormat="1" applyFont="1" applyFill="1" applyBorder="1" applyAlignment="1" applyProtection="1">
      <alignment horizontal="center" vertical="center"/>
    </xf>
    <xf numFmtId="0" fontId="113" fillId="0" borderId="36" xfId="0" applyNumberFormat="1" applyFont="1" applyFill="1" applyBorder="1" applyAlignment="1" applyProtection="1">
      <alignment horizontal="center" vertical="center"/>
    </xf>
    <xf numFmtId="0" fontId="113" fillId="0" borderId="36" xfId="0" applyNumberFormat="1" applyFont="1" applyFill="1" applyBorder="1" applyAlignment="1" applyProtection="1">
      <alignment horizontal="center" vertical="center" wrapText="1"/>
    </xf>
    <xf numFmtId="0" fontId="11" fillId="2" borderId="30" xfId="0" applyNumberFormat="1" applyFont="1" applyFill="1" applyBorder="1" applyAlignment="1" applyProtection="1">
      <alignment vertical="center"/>
    </xf>
    <xf numFmtId="3" fontId="12" fillId="0" borderId="30" xfId="0" applyNumberFormat="1" applyFont="1" applyFill="1" applyBorder="1" applyAlignment="1" applyProtection="1">
      <alignment horizontal="center" vertical="center"/>
    </xf>
    <xf numFmtId="0" fontId="11" fillId="0" borderId="30" xfId="0" applyFont="1" applyFill="1" applyBorder="1" applyAlignment="1"/>
    <xf numFmtId="0" fontId="12" fillId="0" borderId="30" xfId="0" applyNumberFormat="1" applyFont="1" applyFill="1" applyBorder="1" applyAlignment="1" applyProtection="1">
      <alignment horizontal="center" vertical="center"/>
    </xf>
    <xf numFmtId="0" fontId="68" fillId="2" borderId="0" xfId="0" applyFont="1" applyFill="1" applyBorder="1" applyAlignment="1"/>
    <xf numFmtId="0" fontId="68" fillId="0" borderId="0" xfId="0" applyFont="1" applyFill="1" applyBorder="1" applyAlignment="1">
      <alignment horizontal="center"/>
    </xf>
    <xf numFmtId="0" fontId="112" fillId="2" borderId="0" xfId="0" applyNumberFormat="1" applyFont="1" applyFill="1" applyBorder="1" applyAlignment="1" applyProtection="1">
      <alignment horizontal="center" vertical="center"/>
    </xf>
    <xf numFmtId="0" fontId="100" fillId="0" borderId="0" xfId="0" applyFont="1">
      <alignment vertical="center"/>
    </xf>
    <xf numFmtId="0" fontId="100" fillId="0" borderId="0" xfId="0" applyFont="1" applyAlignment="1">
      <alignment horizontal="right" vertical="center"/>
    </xf>
    <xf numFmtId="0" fontId="117" fillId="0" borderId="9" xfId="0" applyFont="1" applyFill="1" applyBorder="1" applyAlignment="1">
      <alignment horizontal="center" vertical="center" shrinkToFit="1"/>
    </xf>
    <xf numFmtId="0" fontId="100" fillId="2" borderId="2" xfId="0" applyFont="1" applyFill="1" applyBorder="1" applyAlignment="1">
      <alignment horizontal="center" vertical="center"/>
    </xf>
    <xf numFmtId="0" fontId="117" fillId="0" borderId="10" xfId="0" applyFont="1" applyFill="1" applyBorder="1" applyAlignment="1">
      <alignment horizontal="left" vertical="center" shrinkToFit="1"/>
    </xf>
    <xf numFmtId="0" fontId="117" fillId="0" borderId="12" xfId="0" applyFont="1" applyFill="1" applyBorder="1" applyAlignment="1">
      <alignment horizontal="left" vertical="center" shrinkToFit="1"/>
    </xf>
    <xf numFmtId="0" fontId="100" fillId="0" borderId="13" xfId="0" applyFont="1" applyBorder="1" applyAlignment="1">
      <alignment horizontal="left" vertical="center" wrapText="1"/>
    </xf>
    <xf numFmtId="10" fontId="100" fillId="2" borderId="2" xfId="0" applyNumberFormat="1" applyFont="1" applyFill="1" applyBorder="1" applyAlignment="1">
      <alignment horizontal="center" vertical="center"/>
    </xf>
    <xf numFmtId="0" fontId="117" fillId="0" borderId="11" xfId="0" applyFont="1" applyFill="1" applyBorder="1" applyAlignment="1">
      <alignment horizontal="center" vertical="center" shrinkToFit="1"/>
    </xf>
    <xf numFmtId="0" fontId="100" fillId="0" borderId="2" xfId="0" applyFont="1" applyFill="1" applyBorder="1" applyAlignment="1">
      <alignment horizontal="center" vertical="center"/>
    </xf>
    <xf numFmtId="0" fontId="100" fillId="0" borderId="0" xfId="0" applyFont="1" applyAlignment="1">
      <alignment horizontal="center" vertical="center"/>
    </xf>
    <xf numFmtId="0" fontId="119" fillId="2" borderId="0" xfId="0" applyFont="1" applyFill="1" applyAlignment="1">
      <alignment horizontal="center" vertical="center" wrapText="1"/>
    </xf>
    <xf numFmtId="195" fontId="68" fillId="0" borderId="0" xfId="0" applyNumberFormat="1" applyFont="1" applyFill="1" applyAlignment="1" applyProtection="1">
      <alignment horizontal="center" vertical="center"/>
      <protection locked="0"/>
    </xf>
    <xf numFmtId="0" fontId="74" fillId="0" borderId="2" xfId="0" applyFont="1" applyFill="1" applyBorder="1" applyAlignment="1" applyProtection="1">
      <alignment horizontal="center" vertical="center"/>
      <protection locked="0"/>
    </xf>
    <xf numFmtId="195" fontId="74" fillId="0" borderId="2" xfId="0" applyNumberFormat="1" applyFont="1" applyFill="1" applyBorder="1" applyAlignment="1" applyProtection="1">
      <alignment horizontal="center" vertical="center"/>
      <protection locked="0"/>
    </xf>
    <xf numFmtId="3" fontId="68" fillId="0" borderId="2" xfId="0" applyNumberFormat="1" applyFont="1" applyFill="1" applyBorder="1" applyAlignment="1" applyProtection="1">
      <alignment vertical="center"/>
      <protection locked="0"/>
    </xf>
    <xf numFmtId="0" fontId="68" fillId="0" borderId="2" xfId="0" applyFont="1" applyFill="1" applyBorder="1" applyAlignment="1">
      <alignment vertical="center"/>
    </xf>
    <xf numFmtId="0" fontId="11" fillId="0" borderId="0" xfId="0" applyFont="1" applyFill="1" applyAlignment="1" applyProtection="1">
      <alignment vertical="center"/>
      <protection locked="0"/>
    </xf>
    <xf numFmtId="3" fontId="107" fillId="0" borderId="2" xfId="0" applyNumberFormat="1" applyFont="1" applyFill="1" applyBorder="1" applyAlignment="1" applyProtection="1">
      <alignment vertical="center"/>
      <protection locked="0"/>
    </xf>
    <xf numFmtId="0" fontId="68" fillId="0" borderId="2" xfId="0" applyFont="1" applyFill="1" applyBorder="1" applyAlignment="1">
      <alignment horizontal="right" vertical="center"/>
    </xf>
    <xf numFmtId="3" fontId="68" fillId="0" borderId="2" xfId="0" applyNumberFormat="1" applyFont="1" applyFill="1" applyBorder="1" applyAlignment="1" applyProtection="1">
      <alignment vertical="center" wrapText="1"/>
      <protection locked="0"/>
    </xf>
    <xf numFmtId="1" fontId="68" fillId="0" borderId="2" xfId="0" applyNumberFormat="1" applyFont="1" applyFill="1" applyBorder="1" applyAlignment="1" applyProtection="1">
      <alignment vertical="center"/>
      <protection locked="0"/>
    </xf>
    <xf numFmtId="0" fontId="74" fillId="0" borderId="2" xfId="0" applyFont="1" applyFill="1" applyBorder="1" applyAlignment="1">
      <alignment horizontal="right" vertical="center"/>
    </xf>
    <xf numFmtId="0" fontId="68" fillId="0" borderId="0" xfId="0" applyFont="1" applyFill="1" applyAlignment="1" applyProtection="1">
      <alignment horizontal="right" vertical="center"/>
      <protection locked="0"/>
    </xf>
    <xf numFmtId="0" fontId="68" fillId="0" borderId="0" xfId="0" applyFont="1" applyFill="1" applyAlignment="1" applyProtection="1">
      <alignment vertical="center" wrapText="1"/>
      <protection locked="0"/>
    </xf>
    <xf numFmtId="0" fontId="74" fillId="0" borderId="2" xfId="0" applyFont="1" applyFill="1" applyBorder="1" applyAlignment="1" applyProtection="1">
      <alignment horizontal="right" vertical="center"/>
      <protection locked="0"/>
    </xf>
    <xf numFmtId="0" fontId="68" fillId="0" borderId="2" xfId="0" applyFont="1" applyFill="1" applyBorder="1" applyAlignment="1" applyProtection="1">
      <alignment horizontal="left" vertical="center" wrapText="1"/>
      <protection locked="0"/>
    </xf>
    <xf numFmtId="0" fontId="74" fillId="0" borderId="2" xfId="0" applyFont="1" applyFill="1" applyBorder="1" applyAlignment="1" applyProtection="1">
      <alignment vertical="center" wrapText="1"/>
      <protection locked="0"/>
    </xf>
    <xf numFmtId="0" fontId="68" fillId="0" borderId="2" xfId="0" applyFont="1" applyFill="1" applyBorder="1" applyAlignment="1" applyProtection="1">
      <alignment vertical="center" wrapText="1"/>
      <protection locked="0"/>
    </xf>
    <xf numFmtId="1" fontId="68" fillId="0" borderId="2" xfId="0" applyNumberFormat="1" applyFont="1" applyFill="1" applyBorder="1" applyAlignment="1" applyProtection="1">
      <alignment vertical="center" wrapText="1"/>
      <protection locked="0"/>
    </xf>
    <xf numFmtId="0" fontId="68" fillId="0" borderId="2" xfId="0" applyFont="1" applyFill="1" applyBorder="1" applyAlignment="1">
      <alignment horizontal="center" vertical="center"/>
    </xf>
    <xf numFmtId="0" fontId="74" fillId="0" borderId="2" xfId="0" applyFont="1" applyFill="1" applyBorder="1" applyAlignment="1">
      <alignment horizontal="center" vertical="center"/>
    </xf>
    <xf numFmtId="0" fontId="74" fillId="0" borderId="30" xfId="0" applyFont="1" applyFill="1" applyBorder="1" applyAlignment="1" applyProtection="1">
      <alignment horizontal="center" vertical="center"/>
      <protection locked="0"/>
    </xf>
    <xf numFmtId="195" fontId="74" fillId="0" borderId="30" xfId="0" applyNumberFormat="1" applyFont="1" applyFill="1" applyBorder="1" applyAlignment="1" applyProtection="1">
      <alignment horizontal="center" vertical="center"/>
      <protection locked="0"/>
    </xf>
    <xf numFmtId="0" fontId="74" fillId="0" borderId="30" xfId="0" applyFont="1" applyFill="1" applyBorder="1" applyAlignment="1" applyProtection="1">
      <alignment vertical="center"/>
      <protection locked="0"/>
    </xf>
    <xf numFmtId="0" fontId="68" fillId="0" borderId="30" xfId="0" applyFont="1" applyFill="1" applyBorder="1" applyAlignment="1" applyProtection="1">
      <alignment vertical="center"/>
      <protection locked="0"/>
    </xf>
    <xf numFmtId="195" fontId="68" fillId="0" borderId="30" xfId="0" applyNumberFormat="1" applyFont="1" applyFill="1" applyBorder="1" applyAlignment="1" applyProtection="1">
      <alignment horizontal="center" vertical="center"/>
      <protection locked="0"/>
    </xf>
    <xf numFmtId="190" fontId="12" fillId="0" borderId="30" xfId="0" applyNumberFormat="1" applyFont="1" applyFill="1" applyBorder="1" applyAlignment="1" applyProtection="1">
      <alignment horizontal="center" vertical="center"/>
    </xf>
    <xf numFmtId="49" fontId="120" fillId="0" borderId="4" xfId="345" applyNumberFormat="1" applyFont="1" applyFill="1" applyBorder="1" applyAlignment="1">
      <alignment horizontal="center" vertical="center"/>
    </xf>
    <xf numFmtId="49" fontId="120" fillId="0" borderId="5" xfId="345" applyNumberFormat="1" applyFont="1" applyFill="1" applyBorder="1" applyAlignment="1">
      <alignment horizontal="center" vertical="center" wrapText="1"/>
    </xf>
    <xf numFmtId="49" fontId="120" fillId="0" borderId="2" xfId="345" applyNumberFormat="1" applyFont="1" applyFill="1" applyBorder="1" applyAlignment="1">
      <alignment horizontal="center" vertical="center" wrapText="1"/>
    </xf>
    <xf numFmtId="49" fontId="120" fillId="0" borderId="6" xfId="345" applyNumberFormat="1" applyFont="1" applyFill="1" applyBorder="1" applyAlignment="1">
      <alignment horizontal="center" vertical="center" wrapText="1"/>
    </xf>
    <xf numFmtId="49" fontId="120" fillId="0" borderId="4" xfId="345" applyNumberFormat="1" applyFont="1" applyFill="1" applyBorder="1" applyAlignment="1">
      <alignment horizontal="center" vertical="center" wrapText="1"/>
    </xf>
    <xf numFmtId="0" fontId="100" fillId="0" borderId="0" xfId="0" applyFont="1" applyFill="1" applyBorder="1" applyAlignment="1">
      <alignment vertical="center"/>
    </xf>
    <xf numFmtId="198" fontId="107" fillId="0" borderId="4" xfId="345" applyNumberFormat="1" applyFont="1" applyFill="1" applyBorder="1" applyAlignment="1">
      <alignment horizontal="right" vertical="center"/>
    </xf>
    <xf numFmtId="49" fontId="107" fillId="0" borderId="4" xfId="345" applyNumberFormat="1" applyFont="1" applyFill="1" applyBorder="1" applyAlignment="1">
      <alignment horizontal="left" vertical="center"/>
    </xf>
    <xf numFmtId="49" fontId="107" fillId="0" borderId="4" xfId="345" applyNumberFormat="1" applyFont="1" applyFill="1" applyBorder="1" applyAlignment="1">
      <alignment vertical="center"/>
    </xf>
    <xf numFmtId="49" fontId="121" fillId="0" borderId="4" xfId="345" applyNumberFormat="1" applyFont="1" applyFill="1" applyBorder="1" applyAlignment="1">
      <alignment horizontal="center" vertical="center"/>
    </xf>
    <xf numFmtId="49" fontId="121" fillId="0" borderId="5" xfId="345" applyNumberFormat="1" applyFont="1" applyFill="1" applyBorder="1" applyAlignment="1">
      <alignment horizontal="center" vertical="center" wrapText="1"/>
    </xf>
    <xf numFmtId="49" fontId="121" fillId="0" borderId="2" xfId="345" applyNumberFormat="1" applyFont="1" applyFill="1" applyBorder="1" applyAlignment="1">
      <alignment horizontal="center" vertical="center" wrapText="1"/>
    </xf>
    <xf numFmtId="49" fontId="121" fillId="0" borderId="6" xfId="345" applyNumberFormat="1" applyFont="1" applyFill="1" applyBorder="1" applyAlignment="1">
      <alignment horizontal="center" vertical="center" wrapText="1"/>
    </xf>
    <xf numFmtId="49" fontId="121" fillId="0" borderId="4" xfId="345" applyNumberFormat="1" applyFont="1" applyFill="1" applyBorder="1" applyAlignment="1">
      <alignment horizontal="center" vertical="center" wrapText="1"/>
    </xf>
    <xf numFmtId="0" fontId="123" fillId="0" borderId="0" xfId="0" applyFont="1" applyFill="1" applyBorder="1" applyAlignment="1">
      <alignment vertical="center"/>
    </xf>
    <xf numFmtId="49" fontId="13" fillId="0" borderId="7" xfId="345" applyNumberFormat="1" applyFont="1" applyFill="1" applyBorder="1" applyAlignment="1">
      <alignment horizontal="left" vertical="center"/>
    </xf>
    <xf numFmtId="198" fontId="13" fillId="0" borderId="4" xfId="345" applyNumberFormat="1" applyFont="1" applyFill="1" applyBorder="1" applyAlignment="1">
      <alignment horizontal="right" vertical="center"/>
    </xf>
    <xf numFmtId="198" fontId="13" fillId="0" borderId="8" xfId="345" applyNumberFormat="1" applyFont="1" applyFill="1" applyBorder="1" applyAlignment="1">
      <alignment horizontal="right" vertical="center"/>
    </xf>
    <xf numFmtId="198" fontId="13" fillId="0" borderId="5" xfId="345" applyNumberFormat="1" applyFont="1" applyFill="1" applyBorder="1" applyAlignment="1">
      <alignment horizontal="right" vertical="center"/>
    </xf>
    <xf numFmtId="49" fontId="13" fillId="0" borderId="4" xfId="345" applyNumberFormat="1" applyFont="1" applyFill="1" applyBorder="1" applyAlignment="1">
      <alignment horizontal="left" vertical="center"/>
    </xf>
    <xf numFmtId="49" fontId="13" fillId="0" borderId="4" xfId="345" applyNumberFormat="1" applyFont="1" applyFill="1" applyBorder="1" applyAlignment="1">
      <alignment vertical="center"/>
    </xf>
    <xf numFmtId="49" fontId="13" fillId="0" borderId="4" xfId="345" applyNumberFormat="1" applyFont="1" applyFill="1" applyBorder="1" applyAlignment="1">
      <alignment horizontal="center" vertical="center"/>
    </xf>
    <xf numFmtId="0" fontId="123" fillId="0" borderId="0" xfId="0" applyFont="1" applyFill="1" applyBorder="1" applyAlignment="1">
      <alignment horizontal="center" vertical="center"/>
    </xf>
    <xf numFmtId="198" fontId="13" fillId="0" borderId="4" xfId="345" applyNumberFormat="1" applyFont="1" applyFill="1" applyBorder="1" applyAlignment="1">
      <alignment horizontal="center" vertical="center"/>
    </xf>
    <xf numFmtId="198" fontId="13" fillId="0" borderId="8" xfId="345" applyNumberFormat="1" applyFont="1" applyFill="1" applyBorder="1" applyAlignment="1">
      <alignment horizontal="center" vertical="center"/>
    </xf>
    <xf numFmtId="198" fontId="13" fillId="0" borderId="5" xfId="345" applyNumberFormat="1" applyFont="1" applyFill="1" applyBorder="1" applyAlignment="1">
      <alignment horizontal="center" vertical="center"/>
    </xf>
    <xf numFmtId="49" fontId="5" fillId="3" borderId="3" xfId="345" applyNumberFormat="1" applyFont="1" applyFill="1" applyBorder="1" applyAlignment="1">
      <alignment horizontal="left" vertical="center"/>
    </xf>
    <xf numFmtId="0" fontId="123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49" fontId="124" fillId="3" borderId="0" xfId="345" applyNumberFormat="1" applyFont="1" applyFill="1" applyBorder="1" applyAlignment="1">
      <alignment horizontal="center" vertical="center"/>
    </xf>
    <xf numFmtId="0" fontId="124" fillId="3" borderId="0" xfId="345" applyFont="1" applyFill="1" applyBorder="1" applyAlignment="1">
      <alignment horizontal="center" vertical="center"/>
    </xf>
    <xf numFmtId="0" fontId="125" fillId="3" borderId="0" xfId="345" applyFont="1" applyFill="1" applyBorder="1"/>
    <xf numFmtId="0" fontId="118" fillId="0" borderId="0" xfId="0" applyFont="1" applyFill="1" applyBorder="1" applyAlignment="1">
      <alignment vertical="center"/>
    </xf>
    <xf numFmtId="0" fontId="112" fillId="0" borderId="0" xfId="553" applyFont="1" applyAlignment="1">
      <alignment horizontal="center" vertical="center"/>
    </xf>
    <xf numFmtId="0" fontId="68" fillId="0" borderId="0" xfId="553" applyFont="1"/>
    <xf numFmtId="0" fontId="68" fillId="0" borderId="0" xfId="553" applyFont="1" applyAlignment="1">
      <alignment horizontal="center"/>
    </xf>
    <xf numFmtId="0" fontId="74" fillId="0" borderId="2" xfId="553" applyFont="1" applyBorder="1" applyAlignment="1">
      <alignment horizontal="center" vertical="center"/>
    </xf>
    <xf numFmtId="0" fontId="74" fillId="0" borderId="0" xfId="553" applyFont="1"/>
    <xf numFmtId="0" fontId="74" fillId="0" borderId="2" xfId="553" applyFont="1" applyBorder="1" applyAlignment="1">
      <alignment horizontal="center" vertical="center"/>
    </xf>
    <xf numFmtId="0" fontId="68" fillId="0" borderId="2" xfId="553" applyFont="1" applyBorder="1" applyAlignment="1">
      <alignment vertical="center"/>
    </xf>
    <xf numFmtId="0" fontId="68" fillId="2" borderId="2" xfId="553" applyFont="1" applyFill="1" applyBorder="1" applyAlignment="1">
      <alignment horizontal="center" vertical="center"/>
    </xf>
    <xf numFmtId="0" fontId="68" fillId="2" borderId="2" xfId="553" applyFont="1" applyFill="1" applyBorder="1" applyAlignment="1">
      <alignment vertical="center"/>
    </xf>
    <xf numFmtId="0" fontId="68" fillId="0" borderId="2" xfId="553" applyFont="1" applyBorder="1" applyAlignment="1">
      <alignment horizontal="left" vertical="center"/>
    </xf>
    <xf numFmtId="0" fontId="68" fillId="0" borderId="2" xfId="553" applyFont="1" applyBorder="1"/>
    <xf numFmtId="0" fontId="68" fillId="2" borderId="2" xfId="553" applyFont="1" applyFill="1" applyBorder="1" applyAlignment="1">
      <alignment horizontal="center"/>
    </xf>
    <xf numFmtId="0" fontId="68" fillId="2" borderId="2" xfId="553" applyFont="1" applyFill="1" applyBorder="1"/>
    <xf numFmtId="0" fontId="68" fillId="0" borderId="2" xfId="553" applyFont="1" applyBorder="1" applyAlignment="1">
      <alignment horizontal="center" vertical="center"/>
    </xf>
    <xf numFmtId="0" fontId="68" fillId="2" borderId="2" xfId="553" applyFont="1" applyFill="1" applyBorder="1" applyAlignment="1">
      <alignment vertical="center" wrapText="1"/>
    </xf>
    <xf numFmtId="0" fontId="68" fillId="2" borderId="2" xfId="553" applyFont="1" applyFill="1" applyBorder="1" applyAlignment="1">
      <alignment horizontal="left" vertical="center"/>
    </xf>
    <xf numFmtId="0" fontId="3" fillId="0" borderId="1" xfId="553" applyFont="1" applyBorder="1" applyAlignment="1">
      <alignment horizontal="right" vertical="center"/>
    </xf>
    <xf numFmtId="3" fontId="106" fillId="0" borderId="30" xfId="883" applyNumberFormat="1" applyFont="1" applyFill="1" applyBorder="1" applyAlignment="1" applyProtection="1">
      <alignment horizontal="left" vertical="center" indent="1"/>
    </xf>
    <xf numFmtId="208" fontId="107" fillId="0" borderId="30" xfId="883" applyNumberFormat="1" applyFont="1" applyFill="1" applyBorder="1" applyAlignment="1">
      <alignment horizontal="center" vertical="center"/>
    </xf>
  </cellXfs>
  <cellStyles count="889">
    <cellStyle name="?" xfId="64"/>
    <cellStyle name="?_2017年收支预算明细(正式）" xfId="60"/>
    <cellStyle name="?_补贴申请录入表" xfId="51"/>
    <cellStyle name="?_补贴申请录入表  （正式表）" xfId="66"/>
    <cellStyle name="?_补贴申请录入表  （正式表）_2017年收支预算明细(正式）" xfId="69"/>
    <cellStyle name="?_补贴申请录入表_1" xfId="70"/>
    <cellStyle name="?_补贴申请录入表_1_2017年收支预算明细(正式）" xfId="73"/>
    <cellStyle name="?_补贴申请录入表_2017年收支预算明细(正式）" xfId="61"/>
    <cellStyle name="?_城关村" xfId="75"/>
    <cellStyle name="?_城关村_2017年收支预算明细(正式）" xfId="76"/>
    <cellStyle name="?′?¨ò?" xfId="77"/>
    <cellStyle name="?§??[0]_??×ü" xfId="2"/>
    <cellStyle name="?§??_??×ü" xfId="4"/>
    <cellStyle name="?§??·???[0]_??2??t·???×êá?" xfId="81"/>
    <cellStyle name="?§??·???_??2??t·???×êá?" xfId="11"/>
    <cellStyle name="?§·???[0]_laroux" xfId="3"/>
    <cellStyle name="?§·???_97-917" xfId="38"/>
    <cellStyle name="?鹎%U龡&amp;H?_x0008__x001c__x001c_?_x0007__x0001__x0001_" xfId="83"/>
    <cellStyle name="_02青岛新增" xfId="84"/>
    <cellStyle name="_20100326高清市院遂宁检察院1080P配置清单26日改" xfId="85"/>
    <cellStyle name="_2012zxqk02" xfId="86"/>
    <cellStyle name="_2013年大口径财政收入预算表" xfId="87"/>
    <cellStyle name="_2013年往来明细" xfId="89"/>
    <cellStyle name="_2015年预算表格(市本级）" xfId="91"/>
    <cellStyle name="_Book1" xfId="62"/>
    <cellStyle name="_Book1_1" xfId="93"/>
    <cellStyle name="_Book1_1_宁县——草原生态保护补助奖励机制落实情况" xfId="49"/>
    <cellStyle name="_Book1_2" xfId="96"/>
    <cellStyle name="_Book1_2_Book1" xfId="101"/>
    <cellStyle name="_Book1_2_宁县——草原生态保护补助奖励机制落实情况" xfId="102"/>
    <cellStyle name="_Book1_3" xfId="104"/>
    <cellStyle name="_Book1_3_宁县——草原生态保护补助奖励机制落实情况" xfId="106"/>
    <cellStyle name="_Book1_4" xfId="109"/>
    <cellStyle name="_Book1_Book1" xfId="110"/>
    <cellStyle name="_Book1_宁县——草原生态保护补助奖励机制落实情况" xfId="113"/>
    <cellStyle name="_ET_STYLE_NoName_00_" xfId="114"/>
    <cellStyle name="_ET_STYLE_NoName_00__Book1" xfId="115"/>
    <cellStyle name="_ET_STYLE_NoName_00__Book1_1" xfId="116"/>
    <cellStyle name="_ET_STYLE_NoName_00__Book1_1_Book1" xfId="118"/>
    <cellStyle name="_ET_STYLE_NoName_00__Book1_1_县公司" xfId="120"/>
    <cellStyle name="_ET_STYLE_NoName_00__Book1_1_银行账户情况表_2010年12月" xfId="121"/>
    <cellStyle name="_ET_STYLE_NoName_00__Book1_2" xfId="125"/>
    <cellStyle name="_ET_STYLE_NoName_00__Book1_县公司" xfId="127"/>
    <cellStyle name="_ET_STYLE_NoName_00__Book1_银行账户情况表_2010年12月" xfId="128"/>
    <cellStyle name="_ET_STYLE_NoName_00__Sheet3" xfId="22"/>
    <cellStyle name="_ET_STYLE_NoName_00__建行" xfId="130"/>
    <cellStyle name="_ET_STYLE_NoName_00__兰州市" xfId="133"/>
    <cellStyle name="_ET_STYLE_NoName_00__天水市" xfId="136"/>
    <cellStyle name="_ET_STYLE_NoName_00__县公司" xfId="34"/>
    <cellStyle name="_ET_STYLE_NoName_00__银行账户情况表_2010年12月" xfId="138"/>
    <cellStyle name="_ET_STYLE_NoName_00__云南水利电力有限公司" xfId="141"/>
    <cellStyle name="_ET_STYLE_NoName_00__中铁五局2011年一标" xfId="146"/>
    <cellStyle name="_Sheet1" xfId="149"/>
    <cellStyle name="_本部汇总" xfId="150"/>
    <cellStyle name="_给培训方的名单" xfId="151"/>
    <cellStyle name="_两税返还" xfId="152"/>
    <cellStyle name="_南方电网" xfId="155"/>
    <cellStyle name="_弱电系统设备配置报价清单" xfId="57"/>
    <cellStyle name="_肃南县2012年地方预算表格(2.22）" xfId="13"/>
    <cellStyle name="_网上公布名单" xfId="159"/>
    <cellStyle name="_姓名核对信息备案表" xfId="160"/>
    <cellStyle name="0,0_x000d__x000a_NA_x000d__x000a_" xfId="165"/>
    <cellStyle name="20% - Accent1" xfId="163"/>
    <cellStyle name="20% - Accent2" xfId="166"/>
    <cellStyle name="20% - Accent3" xfId="167"/>
    <cellStyle name="20% - Accent4" xfId="10"/>
    <cellStyle name="20% - Accent5" xfId="168"/>
    <cellStyle name="20% - Accent6" xfId="169"/>
    <cellStyle name="20% - 强调文字颜色 1 2" xfId="172"/>
    <cellStyle name="20% - 强调文字颜色 2 2" xfId="174"/>
    <cellStyle name="20% - 强调文字颜色 3 2" xfId="108"/>
    <cellStyle name="20% - 强调文字颜色 4 2" xfId="176"/>
    <cellStyle name="20% - 强调文字颜色 5 2" xfId="177"/>
    <cellStyle name="20% - 强调文字颜色 6 2" xfId="112"/>
    <cellStyle name="20% - 着色 1" xfId="50"/>
    <cellStyle name="20% - 着色 2" xfId="52"/>
    <cellStyle name="20% - 着色 3" xfId="56"/>
    <cellStyle name="20% - 着色 4" xfId="178"/>
    <cellStyle name="20% - 着色 5" xfId="92"/>
    <cellStyle name="20% - 着色 6" xfId="95"/>
    <cellStyle name="3???á′?ó" xfId="179"/>
    <cellStyle name="3￡1?_??2??t·???×êá?" xfId="182"/>
    <cellStyle name="40% - Accent1" xfId="183"/>
    <cellStyle name="40% - Accent2" xfId="184"/>
    <cellStyle name="40% - Accent3" xfId="185"/>
    <cellStyle name="40% - Accent4" xfId="186"/>
    <cellStyle name="40% - Accent5" xfId="190"/>
    <cellStyle name="40% - Accent6" xfId="191"/>
    <cellStyle name="40% - 强调文字颜色 1 2" xfId="192"/>
    <cellStyle name="40% - 强调文字颜色 2 2" xfId="194"/>
    <cellStyle name="40% - 强调文字颜色 3 2" xfId="195"/>
    <cellStyle name="40% - 强调文字颜色 4 2" xfId="33"/>
    <cellStyle name="40% - 强调文字颜色 5 2" xfId="200"/>
    <cellStyle name="40% - 强调文字颜色 6 2" xfId="203"/>
    <cellStyle name="40% - 着色 1" xfId="204"/>
    <cellStyle name="40% - 着色 2" xfId="205"/>
    <cellStyle name="40% - 着色 3" xfId="207"/>
    <cellStyle name="40% - 着色 4" xfId="210"/>
    <cellStyle name="40% - 着色 5" xfId="212"/>
    <cellStyle name="40% - 着色 6" xfId="80"/>
    <cellStyle name="60% - Accent1" xfId="214"/>
    <cellStyle name="60% - Accent2" xfId="216"/>
    <cellStyle name="60% - Accent3" xfId="218"/>
    <cellStyle name="60% - Accent4" xfId="220"/>
    <cellStyle name="60% - Accent5" xfId="226"/>
    <cellStyle name="60% - Accent6" xfId="231"/>
    <cellStyle name="60% - 强调文字颜色 1 2" xfId="233"/>
    <cellStyle name="60% - 强调文字颜色 2 2" xfId="234"/>
    <cellStyle name="60% - 强调文字颜色 3 2" xfId="68"/>
    <cellStyle name="60% - 强调文字颜色 4 2" xfId="237"/>
    <cellStyle name="60% - 强调文字颜色 5 2" xfId="238"/>
    <cellStyle name="60% - 强调文字颜色 6 2" xfId="135"/>
    <cellStyle name="60% - 着色 1" xfId="239"/>
    <cellStyle name="60% - 着色 2" xfId="7"/>
    <cellStyle name="60% - 着色 3" xfId="241"/>
    <cellStyle name="60% - 着色 4" xfId="243"/>
    <cellStyle name="60% - 着色 5" xfId="145"/>
    <cellStyle name="60% - 着色 6" xfId="246"/>
    <cellStyle name="6mal" xfId="248"/>
    <cellStyle name="Accent1" xfId="249"/>
    <cellStyle name="Accent1 - 20%" xfId="164"/>
    <cellStyle name="Accent1 - 40%" xfId="250"/>
    <cellStyle name="Accent1 - 60%" xfId="254"/>
    <cellStyle name="Accent1_2007年转移支付测算" xfId="255"/>
    <cellStyle name="Accent2" xfId="257"/>
    <cellStyle name="Accent2 - 20%" xfId="94"/>
    <cellStyle name="Accent2 - 40%" xfId="9"/>
    <cellStyle name="Accent2 - 60%" xfId="17"/>
    <cellStyle name="Accent2_2007年转移支付测算" xfId="258"/>
    <cellStyle name="Accent3" xfId="259"/>
    <cellStyle name="Accent3 - 20%" xfId="262"/>
    <cellStyle name="Accent3 - 40%" xfId="267"/>
    <cellStyle name="Accent3 - 60%" xfId="270"/>
    <cellStyle name="Accent3_2007年转移支付测算" xfId="105"/>
    <cellStyle name="Accent4" xfId="272"/>
    <cellStyle name="Accent4 - 20%" xfId="273"/>
    <cellStyle name="Accent4 - 40%" xfId="274"/>
    <cellStyle name="Accent4 - 60%" xfId="275"/>
    <cellStyle name="Accent4_2015年预算(全县）" xfId="277"/>
    <cellStyle name="Accent5" xfId="280"/>
    <cellStyle name="Accent5 - 20%" xfId="124"/>
    <cellStyle name="Accent5 - 40%" xfId="282"/>
    <cellStyle name="Accent5 - 60%" xfId="283"/>
    <cellStyle name="Accent5_2015年预算(全县）" xfId="284"/>
    <cellStyle name="Accent6" xfId="285"/>
    <cellStyle name="Accent6 - 20%" xfId="137"/>
    <cellStyle name="Accent6 - 40%" xfId="286"/>
    <cellStyle name="Accent6 - 60%" xfId="287"/>
    <cellStyle name="Accent6_2007年转移支付测算" xfId="289"/>
    <cellStyle name="args.style" xfId="8"/>
    <cellStyle name="Bad" xfId="290"/>
    <cellStyle name="Black" xfId="188"/>
    <cellStyle name="Border" xfId="271"/>
    <cellStyle name="Calc Currency (0)" xfId="292"/>
    <cellStyle name="Calculation" xfId="296"/>
    <cellStyle name="Check Cell" xfId="297"/>
    <cellStyle name="ColLevel_0" xfId="82"/>
    <cellStyle name="Comma [0]" xfId="299"/>
    <cellStyle name="comma zerodec" xfId="301"/>
    <cellStyle name="Comma_!!!GO" xfId="302"/>
    <cellStyle name="comma-d" xfId="303"/>
    <cellStyle name="Currency [0]" xfId="35"/>
    <cellStyle name="Currency_!!!GO" xfId="157"/>
    <cellStyle name="Currency1" xfId="304"/>
    <cellStyle name="Date" xfId="305"/>
    <cellStyle name="Dezimal [0]_laroux" xfId="126"/>
    <cellStyle name="Dezimal_laroux" xfId="306"/>
    <cellStyle name="Dollar (zero dec)" xfId="307"/>
    <cellStyle name="Explanatory Text" xfId="311"/>
    <cellStyle name="Fixed" xfId="312"/>
    <cellStyle name="Followed Hyperlink_AheadBehind.xls Chart 23" xfId="315"/>
    <cellStyle name="Good" xfId="148"/>
    <cellStyle name="Grey" xfId="317"/>
    <cellStyle name="Header1" xfId="319"/>
    <cellStyle name="Header2" xfId="320"/>
    <cellStyle name="Heading 1" xfId="103"/>
    <cellStyle name="Heading 2" xfId="107"/>
    <cellStyle name="Heading 3" xfId="45"/>
    <cellStyle name="Heading 4" xfId="232"/>
    <cellStyle name="HEADING1" xfId="322"/>
    <cellStyle name="HEADING2" xfId="324"/>
    <cellStyle name="Hyperlink_AheadBehind.xls Chart 23" xfId="222"/>
    <cellStyle name="Input" xfId="32"/>
    <cellStyle name="Input [yellow]" xfId="325"/>
    <cellStyle name="Input Cells" xfId="326"/>
    <cellStyle name="Linked Cell" xfId="100"/>
    <cellStyle name="Linked Cells" xfId="327"/>
    <cellStyle name="Millares [0]_96 Risk" xfId="330"/>
    <cellStyle name="Millares_96 Risk" xfId="334"/>
    <cellStyle name="Milliers [0]_!!!GO" xfId="335"/>
    <cellStyle name="Milliers_!!!GO" xfId="264"/>
    <cellStyle name="Moneda [0]_96 Risk" xfId="337"/>
    <cellStyle name="Moneda_96 Risk" xfId="339"/>
    <cellStyle name="Mon閠aire [0]_!!!GO" xfId="266"/>
    <cellStyle name="Mon閠aire_!!!GO" xfId="175"/>
    <cellStyle name="Neutral" xfId="235"/>
    <cellStyle name="New Times Roman" xfId="340"/>
    <cellStyle name="no dec" xfId="341"/>
    <cellStyle name="Non défini" xfId="342"/>
    <cellStyle name="Norma,_laroux_4_营业在建 (2)_E21" xfId="344"/>
    <cellStyle name="Normal" xfId="345"/>
    <cellStyle name="Normal - Style1" xfId="187"/>
    <cellStyle name="Normal_!!!GO" xfId="347"/>
    <cellStyle name="Note" xfId="348"/>
    <cellStyle name="oó?ì3???á′?ó" xfId="67"/>
    <cellStyle name="Output" xfId="350"/>
    <cellStyle name="per.style" xfId="221"/>
    <cellStyle name="Percent [2]" xfId="351"/>
    <cellStyle name="Percent_!!!GO" xfId="352"/>
    <cellStyle name="Pourcentage_pldt" xfId="356"/>
    <cellStyle name="PSChar" xfId="48"/>
    <cellStyle name="PSDate" xfId="357"/>
    <cellStyle name="PSDec" xfId="358"/>
    <cellStyle name="PSHeading" xfId="295"/>
    <cellStyle name="PSInt" xfId="219"/>
    <cellStyle name="PSSpacer" xfId="360"/>
    <cellStyle name="Red" xfId="361"/>
    <cellStyle name="RowLevel_0" xfId="363"/>
    <cellStyle name="sstot" xfId="365"/>
    <cellStyle name="Standard_AREAS" xfId="209"/>
    <cellStyle name="t" xfId="230"/>
    <cellStyle name="t_HVAC Equipment (3)" xfId="153"/>
    <cellStyle name="Title" xfId="366"/>
    <cellStyle name="Total" xfId="368"/>
    <cellStyle name="Tusental (0)_pldt" xfId="288"/>
    <cellStyle name="Tusental_pldt" xfId="371"/>
    <cellStyle name="Valuta (0)_pldt" xfId="372"/>
    <cellStyle name="Valuta_pldt" xfId="329"/>
    <cellStyle name="Warning Text" xfId="373"/>
    <cellStyle name="百分比 2" xfId="375"/>
    <cellStyle name="百分比 2 2" xfId="865"/>
    <cellStyle name="百分比 2 3" xfId="864"/>
    <cellStyle name="百分比 3" xfId="377"/>
    <cellStyle name="百分比 4" xfId="31"/>
    <cellStyle name="捠壿 [0.00]_Region Orders (2)" xfId="276"/>
    <cellStyle name="捠壿_Region Orders (2)" xfId="378"/>
    <cellStyle name="编号" xfId="379"/>
    <cellStyle name="标题 1 2" xfId="242"/>
    <cellStyle name="标题 2 2" xfId="316"/>
    <cellStyle name="标题 3 2" xfId="380"/>
    <cellStyle name="标题 4 2" xfId="382"/>
    <cellStyle name="标题 5" xfId="355"/>
    <cellStyle name="标题1" xfId="384"/>
    <cellStyle name="表标题" xfId="388"/>
    <cellStyle name="部门" xfId="215"/>
    <cellStyle name="差 2" xfId="389"/>
    <cellStyle name="差_~4190974" xfId="181"/>
    <cellStyle name="差_~4190974_2017年收支预算明细(正式）" xfId="263"/>
    <cellStyle name="差_~5676413" xfId="391"/>
    <cellStyle name="差_~5676413_2017年收支预算明细(正式）" xfId="65"/>
    <cellStyle name="差_00省级(打印)" xfId="359"/>
    <cellStyle name="差_00省级(定稿)" xfId="392"/>
    <cellStyle name="差_03昭通" xfId="201"/>
    <cellStyle name="差_0502通海县" xfId="393"/>
    <cellStyle name="差_05玉溪" xfId="396"/>
    <cellStyle name="差_0605石屏县" xfId="154"/>
    <cellStyle name="差_0605石屏县_2017年收支预算明细(正式）" xfId="173"/>
    <cellStyle name="差_1003牟定县" xfId="397"/>
    <cellStyle name="差_1003牟定县_2017年收支预算明细(正式）" xfId="349"/>
    <cellStyle name="差_1110洱源县" xfId="309"/>
    <cellStyle name="差_1110洱源县_2017年收支预算明细(正式）" xfId="398"/>
    <cellStyle name="差_11大理" xfId="400"/>
    <cellStyle name="差_11大理_2017年收支预算明细(正式）" xfId="279"/>
    <cellStyle name="差_2、土地面积、人口、粮食产量基本情况" xfId="404"/>
    <cellStyle name="差_2、土地面积、人口、粮食产量基本情况_2017年收支预算明细(正式）" xfId="406"/>
    <cellStyle name="差_2006年分析表" xfId="25"/>
    <cellStyle name="差_2006年基础数据" xfId="251"/>
    <cellStyle name="差_2006年全省财力计算表（中央、决算）" xfId="53"/>
    <cellStyle name="差_2006年水利统计指标统计表" xfId="408"/>
    <cellStyle name="差_2006年水利统计指标统计表_2017年收支预算明细(正式）" xfId="1"/>
    <cellStyle name="差_2006年在职人员情况" xfId="409"/>
    <cellStyle name="差_2006年在职人员情况_2017年收支预算明细(正式）" xfId="411"/>
    <cellStyle name="差_2007年检察院案件数" xfId="260"/>
    <cellStyle name="差_2007年检察院案件数_2017年收支预算明细(正式）" xfId="412"/>
    <cellStyle name="差_2007年可用财力" xfId="414"/>
    <cellStyle name="差_2007年人员分部门统计表" xfId="415"/>
    <cellStyle name="差_2007年人员分部门统计表_2017年收支预算明细(正式）" xfId="343"/>
    <cellStyle name="差_2007年政法部门业务指标" xfId="23"/>
    <cellStyle name="差_2007年政法部门业务指标_2017年收支预算明细(正式）" xfId="416"/>
    <cellStyle name="差_2007年转移支付测算" xfId="374"/>
    <cellStyle name="差_2007年转移支付测算_2008年转移支付测算" xfId="71"/>
    <cellStyle name="差_2007年转移支付测算_2008年转移支付测算_2017年收支预算明细(正式）" xfId="74"/>
    <cellStyle name="差_2007年转移支付测算_2009年第一批转移支付" xfId="142"/>
    <cellStyle name="差_2007年转移支付测算_2009年第一批转移支付_2017年收支预算明细(正式）" xfId="252"/>
    <cellStyle name="差_2007年转移支付测算_2011年决算资料" xfId="140"/>
    <cellStyle name="差_2007年转移支付测算_2011年决算资料_2017年收支预算明细(正式）" xfId="417"/>
    <cellStyle name="差_2007年转移支付测算_2017年收支预算明细(正式）" xfId="418"/>
    <cellStyle name="差_2007年转移支付测算_Book1" xfId="419"/>
    <cellStyle name="差_2007年转移支付测算_Book1_2017年收支预算明细(正式）" xfId="395"/>
    <cellStyle name="差_2007年转移支付测算_相关转移支付" xfId="40"/>
    <cellStyle name="差_2007年转移支付测算_相关转移支付_2017年收支预算明细(正式）" xfId="420"/>
    <cellStyle name="差_2007年转移支付测算_相关转移支付下达" xfId="422"/>
    <cellStyle name="差_2007年转移支付测算_相关转移支付下达_2017年收支预算明细(正式）" xfId="162"/>
    <cellStyle name="差_2008年县级公安保障标准落实奖励经费分配测算" xfId="364"/>
    <cellStyle name="差_2008年转移支付测算" xfId="63"/>
    <cellStyle name="差_2008年转移支付测算_2017年收支预算明细(正式）" xfId="58"/>
    <cellStyle name="差_2008云南省分县市中小学教职工统计表（教育厅提供）" xfId="423"/>
    <cellStyle name="差_2008云南省分县市中小学教职工统计表（教育厅提供）_2017年收支预算明细(正式）" xfId="425"/>
    <cellStyle name="差_2009年第一批转移支付" xfId="369"/>
    <cellStyle name="差_2009年第一批转移支付_2017年收支预算明细(正式）" xfId="426"/>
    <cellStyle name="差_2009年一般性转移支付标准工资" xfId="424"/>
    <cellStyle name="差_2009年一般性转移支付标准工资_~4190974" xfId="428"/>
    <cellStyle name="差_2009年一般性转移支付标准工资_~4190974_2017年收支预算明细(正式）" xfId="21"/>
    <cellStyle name="差_2009年一般性转移支付标准工资_~5676413" xfId="429"/>
    <cellStyle name="差_2009年一般性转移支付标准工资_~5676413_2017年收支预算明细(正式）" xfId="247"/>
    <cellStyle name="差_2009年一般性转移支付标准工资_2017年收支预算明细(正式）" xfId="430"/>
    <cellStyle name="差_2009年一般性转移支付标准工资_不用软件计算9.1不考虑经费管理评价xl" xfId="431"/>
    <cellStyle name="差_2009年一般性转移支付标准工资_不用软件计算9.1不考虑经费管理评价xl_2017年收支预算明细(正式）" xfId="432"/>
    <cellStyle name="差_2009年一般性转移支付标准工资_地方配套按人均增幅控制8.30xl" xfId="433"/>
    <cellStyle name="差_2009年一般性转移支付标准工资_地方配套按人均增幅控制8.30xl_2017年收支预算明细(正式）" xfId="12"/>
    <cellStyle name="差_2009年一般性转移支付标准工资_地方配套按人均增幅控制8.30一般预算平均增幅、人均可用财力平均增幅两次控制、社会治安系数调整、案件数调整xl" xfId="435"/>
    <cellStyle name="差_2009年一般性转移支付标准工资_地方配套按人均增幅控制8.30一般预算平均增幅、人均可用财力平均增幅两次控制、社会治安系数调整、案件数调整xl_2017年收支预算明细(正式）" xfId="436"/>
    <cellStyle name="差_2009年一般性转移支付标准工资_地方配套按人均增幅控制8.31（调整结案率后）xl" xfId="437"/>
    <cellStyle name="差_2009年一般性转移支付标准工资_地方配套按人均增幅控制8.31（调整结案率后）xl_2017年收支预算明细(正式）" xfId="390"/>
    <cellStyle name="差_2009年一般性转移支付标准工资_奖励补助测算5.22测试" xfId="18"/>
    <cellStyle name="差_2009年一般性转移支付标准工资_奖励补助测算5.22测试_2017年收支预算明细(正式）" xfId="245"/>
    <cellStyle name="差_2009年一般性转移支付标准工资_奖励补助测算5.23新" xfId="438"/>
    <cellStyle name="差_2009年一般性转移支付标准工资_奖励补助测算5.23新_2017年收支预算明细(正式）" xfId="439"/>
    <cellStyle name="差_2009年一般性转移支付标准工资_奖励补助测算5.24冯铸" xfId="440"/>
    <cellStyle name="差_2009年一般性转移支付标准工资_奖励补助测算5.24冯铸_2017年收支预算明细(正式）" xfId="441"/>
    <cellStyle name="差_2009年一般性转移支付标准工资_奖励补助测算7.23" xfId="338"/>
    <cellStyle name="差_2009年一般性转移支付标准工资_奖励补助测算7.23_2017年收支预算明细(正式）" xfId="27"/>
    <cellStyle name="差_2009年一般性转移支付标准工资_奖励补助测算7.25" xfId="442"/>
    <cellStyle name="差_2009年一般性转移支付标准工资_奖励补助测算7.25 (version 1) (version 1)" xfId="443"/>
    <cellStyle name="差_2009年一般性转移支付标准工资_奖励补助测算7.25 (version 1) (version 1)_2017年收支预算明细(正式）" xfId="445"/>
    <cellStyle name="差_2009年一般性转移支付标准工资_奖励补助测算7.25_2017年收支预算明细(正式）" xfId="446"/>
    <cellStyle name="差_2010年与直管县财政结算签证单(皋兰)" xfId="447"/>
    <cellStyle name="差_2010年与直管县财政结算签证单(皋兰)_2017年收支预算明细(正式）" xfId="41"/>
    <cellStyle name="差_2011年决算资料" xfId="448"/>
    <cellStyle name="差_2011年决算资料_2017年收支预算明细(正式）" xfId="449"/>
    <cellStyle name="差_2011年省财政与市县财政年终决算结算单(市含直管县)" xfId="79"/>
    <cellStyle name="差_2011年省财政与市县财政年终决算结算单(市含直管县)_2017年收支预算明细(正式）" xfId="46"/>
    <cellStyle name="差_2012年省财政与临夏州财政年终决算结算单" xfId="211"/>
    <cellStyle name="差_2012年省财政与临夏州财政年终决算结算单_2017年收支预算明细(正式）" xfId="321"/>
    <cellStyle name="差_2012年省财政与平凉市财政年终决算结算单" xfId="318"/>
    <cellStyle name="差_2012年省财政与平凉市财政年终决算结算单_2017年收支预算明细(正式）" xfId="450"/>
    <cellStyle name="差_2012年省财政与庆阳市财政年终决算结算单" xfId="451"/>
    <cellStyle name="差_2012年省财政与庆阳市财政年终决算结算单_2017年收支预算明细(正式）" xfId="144"/>
    <cellStyle name="差_2012年省财政与张掖市财政年终决算结算单" xfId="90"/>
    <cellStyle name="差_2012年省财政与张掖市财政年终决算结算单(汇总）" xfId="281"/>
    <cellStyle name="差_2012年省财政与张掖市财政年终决算结算单(汇总）_2017年收支预算明细(正式）" xfId="453"/>
    <cellStyle name="差_2012年省财政与张掖市财政年终决算结算单_2017年收支预算明细(正式）" xfId="332"/>
    <cellStyle name="差_2012年预计完成表" xfId="265"/>
    <cellStyle name="差_2012年预计完成表_2015年预算(全县）" xfId="455"/>
    <cellStyle name="差_2012年执行情况表12月31" xfId="456"/>
    <cellStyle name="差_2012年执行情况表12月31_2015年预算(全县）" xfId="328"/>
    <cellStyle name="差_2014年省财政与市县财政年终决算结算算账情况（对账1张掖）" xfId="458"/>
    <cellStyle name="差_2014年省财政与市县财政年终决算结算算账情况（对账1张掖）_2017年收支预算明细(正式）" xfId="310"/>
    <cellStyle name="差_2014年执行情况表12月31日" xfId="459"/>
    <cellStyle name="差_2015年预算(全县）" xfId="244"/>
    <cellStyle name="差_2015年预算表格(1山丹资源税50%）" xfId="256"/>
    <cellStyle name="差_2015年预算表格(1山丹资源税50%）_2017年收支预算明细(正式）" xfId="460"/>
    <cellStyle name="差_2015年预算表格(肃南县资源税调整后）" xfId="180"/>
    <cellStyle name="差_2015年预算表格(肃南县资源税调整后）_2017年收支预算明细(正式）" xfId="261"/>
    <cellStyle name="差_2015年预算表格（有公式）—50%民乐" xfId="462"/>
    <cellStyle name="差_2015年预算表格（有公式）—50%民乐_2017年收支预算明细(正式）" xfId="463"/>
    <cellStyle name="差_530623_2006年县级财政报表附表" xfId="294"/>
    <cellStyle name="差_530623_2006年县级财政报表附表_2017年收支预算明细(正式）" xfId="30"/>
    <cellStyle name="差_530629_2006年县级财政报表附表" xfId="464"/>
    <cellStyle name="差_5334_2006年迪庆县级财政报表附表" xfId="466"/>
    <cellStyle name="差_Book1" xfId="469"/>
    <cellStyle name="差_Book1_1" xfId="470"/>
    <cellStyle name="差_Book1_1_2014年省财政与市县财政年终决算结算算账情况（对账1张掖）" xfId="193"/>
    <cellStyle name="差_Book1_1_2014年省财政与市县财政年终决算结算算账情况（对账1张掖）_2017年收支预算明细(正式）" xfId="471"/>
    <cellStyle name="差_Book1_1_2015年预算(全县）" xfId="472"/>
    <cellStyle name="差_Book1_1_Book1" xfId="461"/>
    <cellStyle name="差_Book1_1_宁县——草原生态保护补助奖励机制落实情况" xfId="129"/>
    <cellStyle name="差_Book1_1_宁县——草原生态保护补助奖励机制落实情况_2017年收支预算明细(正式）" xfId="370"/>
    <cellStyle name="差_Book1_2" xfId="474"/>
    <cellStyle name="差_Book1_2_2017年收支预算明细(正式）" xfId="476"/>
    <cellStyle name="差_Book1_2012年预计完成表" xfId="197"/>
    <cellStyle name="差_Book1_2012年预计完成表_2015年预算(全县）" xfId="434"/>
    <cellStyle name="差_Book1_2012年执行情况表12月31" xfId="454"/>
    <cellStyle name="差_Book1_2012年执行情况表12月31_2015年预算(全县）" xfId="387"/>
    <cellStyle name="差_Book1_2014年省财政与市县财政年终决算结算算账情况（对账1张掖）" xfId="478"/>
    <cellStyle name="差_Book1_2014年执行情况表12月31日" xfId="132"/>
    <cellStyle name="差_Book1_2015年预算(全县）" xfId="362"/>
    <cellStyle name="差_Book1_3" xfId="421"/>
    <cellStyle name="差_Book1_3_2017年收支预算明细(正式）" xfId="161"/>
    <cellStyle name="差_Book1_Book1" xfId="6"/>
    <cellStyle name="差_Book1_Book1_2017年收支预算明细(正式）" xfId="479"/>
    <cellStyle name="差_Book1_两税返还" xfId="481"/>
    <cellStyle name="差_Book1_两税返还_2017年收支预算明细(正式）" xfId="403"/>
    <cellStyle name="差_Book1_宁县——草原生态保护补助奖励机制落实情况" xfId="482"/>
    <cellStyle name="差_Book1_西峰区草原补奖政策落实情况统计表" xfId="483"/>
    <cellStyle name="差_Book1_县公司" xfId="72"/>
    <cellStyle name="差_Book1_银行账户情况表_2010年12月" xfId="196"/>
    <cellStyle name="差_Book2" xfId="39"/>
    <cellStyle name="差_F业生就业工程人员经费补助资金分配表" xfId="143"/>
    <cellStyle name="差_F业生就业工程人员经费补助资金分配表_2017年收支预算明细(正式）" xfId="253"/>
    <cellStyle name="差_M01-2(州市补助收入)" xfId="484"/>
    <cellStyle name="差_M03" xfId="485"/>
    <cellStyle name="差_Xl0000000" xfId="42"/>
    <cellStyle name="差_Xl0000000_2017年收支预算明细(正式）" xfId="240"/>
    <cellStyle name="差_不用软件计算9.1不考虑经费管理评价xl" xfId="134"/>
    <cellStyle name="差_不用软件计算9.1不考虑经费管理评价xl_2017年收支预算明细(正式）" xfId="486"/>
    <cellStyle name="差_财政供养人员" xfId="487"/>
    <cellStyle name="差_财政供养人员_2017年收支预算明细(正式）" xfId="488"/>
    <cellStyle name="差_财政支出对上级的依赖程度" xfId="489"/>
    <cellStyle name="差_城建部门" xfId="490"/>
    <cellStyle name="差_地方配套按人均增幅控制8.30xl" xfId="467"/>
    <cellStyle name="差_地方配套按人均增幅控制8.30xl_2017年收支预算明细(正式）" xfId="491"/>
    <cellStyle name="差_地方配套按人均增幅控制8.30一般预算平均增幅、人均可用财力平均增幅两次控制、社会治安系数调整、案件数调整xl" xfId="492"/>
    <cellStyle name="差_地方配套按人均增幅控制8.30一般预算平均增幅、人均可用财力平均增幅两次控制、社会治安系数调整、案件数调整xl_2017年收支预算明细(正式）" xfId="376"/>
    <cellStyle name="差_地方配套按人均增幅控制8.31（调整结案率后）xl" xfId="323"/>
    <cellStyle name="差_地方配套按人均增幅控制8.31（调整结案率后）xl_2017年收支预算明细(正式）" xfId="117"/>
    <cellStyle name="差_第五部分(才淼、饶永宏）" xfId="493"/>
    <cellStyle name="差_第一部分：综合全" xfId="494"/>
    <cellStyle name="差_防范地方政府债务风险和县级基本保障专题调研表（肃南县)" xfId="394"/>
    <cellStyle name="差_防范地方政府债务风险和县级基本保障专题调研表（肃南县)_2015年预算(全县）" xfId="29"/>
    <cellStyle name="差_高中教师人数（教育厅1.6日提供）" xfId="496"/>
    <cellStyle name="差_高中教师人数（教育厅1.6日提供）_2017年收支预算明细(正式）" xfId="228"/>
    <cellStyle name="差_汇总" xfId="497"/>
    <cellStyle name="差_汇总_2017年收支预算明细(正式）" xfId="386"/>
    <cellStyle name="差_汇总-县级财政报表附表" xfId="499"/>
    <cellStyle name="差_汇总-县级财政报表附表_2017年收支预算明细(正式）" xfId="407"/>
    <cellStyle name="差_基层政权建设资金项目规划表(肃南县)" xfId="44"/>
    <cellStyle name="差_基层政权建设资金项目规划表(肃南县)_2015年预算(全县）" xfId="500"/>
    <cellStyle name="差_基础数据分析" xfId="501"/>
    <cellStyle name="差_基础数据分析_2017年收支预算明细(正式）" xfId="97"/>
    <cellStyle name="差_检验表" xfId="502"/>
    <cellStyle name="差_检验表（调整后）" xfId="505"/>
    <cellStyle name="差_建行" xfId="495"/>
    <cellStyle name="差_建行_2017年收支预算明细(正式）" xfId="227"/>
    <cellStyle name="差_奖励补助测算5.22测试" xfId="28"/>
    <cellStyle name="差_奖励补助测算5.22测试_2017年收支预算明细(正式）" xfId="465"/>
    <cellStyle name="差_奖励补助测算5.23新" xfId="16"/>
    <cellStyle name="差_奖励补助测算5.23新_2017年收支预算明细(正式）" xfId="506"/>
    <cellStyle name="差_奖励补助测算5.24冯铸" xfId="171"/>
    <cellStyle name="差_奖励补助测算5.24冯铸_2017年收支预算明细(正式）" xfId="119"/>
    <cellStyle name="差_奖励补助测算7.23" xfId="88"/>
    <cellStyle name="差_奖励补助测算7.23_2017年收支预算明细(正式）" xfId="507"/>
    <cellStyle name="差_奖励补助测算7.25" xfId="331"/>
    <cellStyle name="差_奖励补助测算7.25 (version 1) (version 1)" xfId="131"/>
    <cellStyle name="差_奖励补助测算7.25 (version 1) (version 1)_2017年收支预算明细(正式）" xfId="367"/>
    <cellStyle name="差_奖励补助测算7.25_2017年收支预算明细(正式）" xfId="508"/>
    <cellStyle name="差_教师绩效工资测算表（离退休按各地上报数测算）2009年1月1日" xfId="24"/>
    <cellStyle name="差_教育厅提供义务教育及高中教师人数（2009年1月6日）" xfId="37"/>
    <cellStyle name="差_教育厅提供义务教育及高中教师人数（2009年1月6日）_2017年收支预算明细(正式）" xfId="123"/>
    <cellStyle name="差_酒泉市" xfId="509"/>
    <cellStyle name="差_历年教师人数" xfId="405"/>
    <cellStyle name="差_丽江汇总" xfId="385"/>
    <cellStyle name="差_两税返还" xfId="156"/>
    <cellStyle name="差_两税返还_2017年收支预算明细(正式）" xfId="510"/>
    <cellStyle name="差_民乐2009年决算附表" xfId="336"/>
    <cellStyle name="差_民乐2009年决算附表_2017年收支预算明细(正式）" xfId="19"/>
    <cellStyle name="差_宁县——草原生态保护补助奖励机制落实情况" xfId="208"/>
    <cellStyle name="差_宁县——草原生态保护补助奖励机制落实情况_2017年收支预算明细(正式）" xfId="139"/>
    <cellStyle name="差_三季度－表二" xfId="511"/>
    <cellStyle name="差_三季度－表二_2017年收支预算明细(正式）" xfId="47"/>
    <cellStyle name="差_肃南204年决算结算单" xfId="512"/>
    <cellStyle name="差_肃南204年决算结算单_2017年收支预算明细(正式）" xfId="513"/>
    <cellStyle name="差_肃南县2011年财政收支预算4.6日修改）" xfId="514"/>
    <cellStyle name="差_肃南县2011年财政收支预算4.6日修改）_2017年收支预算明细(正式）" xfId="498"/>
    <cellStyle name="差_肃南县2012年地方预算表格(2.22）" xfId="399"/>
    <cellStyle name="差_肃南县2012年地方预算表格(2.22）_2015年预算(全县）" xfId="314"/>
    <cellStyle name="差_肃南县2013年预算表格（市）" xfId="477"/>
    <cellStyle name="差_肃南县2013年预算表格（市）_2015年预算(全县）" xfId="170"/>
    <cellStyle name="差_卫生部门" xfId="452"/>
    <cellStyle name="差_卫生部门_2017年收支预算明细(正式）" xfId="293"/>
    <cellStyle name="差_文体广播部门" xfId="515"/>
    <cellStyle name="差_西峰区草原补奖政策落实情况统计表" xfId="224"/>
    <cellStyle name="差_西峰区草原补奖政策落实情况统计表_2017年收支预算明细(正式）" xfId="504"/>
    <cellStyle name="差_下半年禁毒办案经费分配2544.3万元" xfId="278"/>
    <cellStyle name="差_下半年禁吸戒毒经费1000万元" xfId="427"/>
    <cellStyle name="差_下半年禁吸戒毒经费1000万元_2017年收支预算明细(正式）" xfId="20"/>
    <cellStyle name="差_县公司" xfId="516"/>
    <cellStyle name="差_县公司_2017年收支预算明细(正式）" xfId="517"/>
    <cellStyle name="差_县级公安机关公用经费标准奖励测算方案（定稿）" xfId="518"/>
    <cellStyle name="差_县级公安机关公用经费标准奖励测算方案（定稿）_2017年收支预算明细(正式）" xfId="519"/>
    <cellStyle name="差_县级基础数据" xfId="520"/>
    <cellStyle name="差_相关转移支付" xfId="521"/>
    <cellStyle name="差_相关转移支付_2017年收支预算明细(正式）" xfId="522"/>
    <cellStyle name="差_相关转移支付下达" xfId="523"/>
    <cellStyle name="差_相关转移支付下达_2017年收支预算明细(正式）" xfId="524"/>
    <cellStyle name="差_业务工作量指标" xfId="525"/>
    <cellStyle name="差_业务工作量指标_2017年收支预算明细(正式）" xfId="526"/>
    <cellStyle name="差_义务教育阶段教职工人数（教育厅提供最终）" xfId="527"/>
    <cellStyle name="差_义务教育阶段教职工人数（教育厅提供最终）_2017年收支预算明细(正式）" xfId="528"/>
    <cellStyle name="差_银行账户情况表_2010年12月" xfId="529"/>
    <cellStyle name="差_银行账户情况表_2010年12月_2017年收支预算明细(正式）" xfId="530"/>
    <cellStyle name="差_云南农村义务教育统计表" xfId="223"/>
    <cellStyle name="差_云南农村义务教育统计表_2017年收支预算明细(正式）" xfId="503"/>
    <cellStyle name="差_云南省2008年中小学教师人数统计表" xfId="531"/>
    <cellStyle name="差_云南省2008年中小学教职工情况（教育厅提供20090101加工整理）" xfId="532"/>
    <cellStyle name="差_云南省2008年中小学教职工情况（教育厅提供20090101加工整理）_2017年收支预算明细(正式）" xfId="78"/>
    <cellStyle name="差_云南省2008年转移支付测算——州市本级考核部分及政策性测算" xfId="457"/>
    <cellStyle name="差_云南省2008年转移支付测算——州市本级考核部分及政策性测算_2017年收支预算明细(正式）" xfId="308"/>
    <cellStyle name="差_云南水利电力有限公司" xfId="533"/>
    <cellStyle name="差_云南水利电力有限公司_2017年收支预算明细(正式）" xfId="534"/>
    <cellStyle name="差_张掖市2016年大口径收入预算表" xfId="535"/>
    <cellStyle name="差_张掖市2016年大口径收入预算表_2017年收支预算明细(正式）" xfId="536"/>
    <cellStyle name="差_张掖市直义务教育学校绩效工资标准表" xfId="537"/>
    <cellStyle name="差_张掖市直义务教育学校绩效工资标准表_2017年收支预算明细(正式）" xfId="538"/>
    <cellStyle name="差_张掖质检下划基数" xfId="539"/>
    <cellStyle name="差_张掖质检下划基数_2017年收支预算明细(正式）" xfId="540"/>
    <cellStyle name="差_指标四" xfId="541"/>
    <cellStyle name="差_指标五" xfId="543"/>
    <cellStyle name="常规" xfId="0" builtinId="0"/>
    <cellStyle name="常规 10" xfId="147"/>
    <cellStyle name="常规 11" xfId="544"/>
    <cellStyle name="常规 12" xfId="545"/>
    <cellStyle name="常规 13" xfId="546"/>
    <cellStyle name="常规 13 2" xfId="402"/>
    <cellStyle name="常规 13_2017年收支预算明细(正式）" xfId="547"/>
    <cellStyle name="常规 14" xfId="548"/>
    <cellStyle name="常规 15" xfId="550"/>
    <cellStyle name="常规 16" xfId="552"/>
    <cellStyle name="常规 17" xfId="554"/>
    <cellStyle name="常规 17 2" xfId="867"/>
    <cellStyle name="常规 17 3" xfId="866"/>
    <cellStyle name="常规 18" xfId="556"/>
    <cellStyle name="常规 19" xfId="557"/>
    <cellStyle name="常规 2" xfId="558"/>
    <cellStyle name="常规 2 10" xfId="559"/>
    <cellStyle name="常规 2 11" xfId="868"/>
    <cellStyle name="常规 2 2" xfId="560"/>
    <cellStyle name="常规 2 2 2" xfId="561"/>
    <cellStyle name="常规 2 2 2 2" xfId="333"/>
    <cellStyle name="常规 2 2 2 3" xfId="870"/>
    <cellStyle name="常规 2 2 2 5" xfId="36"/>
    <cellStyle name="常规 2 2 3" xfId="869"/>
    <cellStyle name="常规 2 2_2017年收支预算明细(正式）" xfId="562"/>
    <cellStyle name="常规 2 3" xfId="563"/>
    <cellStyle name="常规 2 3 4" xfId="871"/>
    <cellStyle name="常规 2 3 4 2" xfId="872"/>
    <cellStyle name="常规 2 4" xfId="564"/>
    <cellStyle name="常规 2 5" xfId="565"/>
    <cellStyle name="常规 2 6" xfId="566"/>
    <cellStyle name="常规 2 7" xfId="567"/>
    <cellStyle name="常规 2 8" xfId="570"/>
    <cellStyle name="常规 2 9" xfId="571"/>
    <cellStyle name="常规 2_02-2008决算报表格式" xfId="572"/>
    <cellStyle name="常规 20" xfId="549"/>
    <cellStyle name="常规 21" xfId="551"/>
    <cellStyle name="常规 22" xfId="553"/>
    <cellStyle name="常规 23" xfId="555"/>
    <cellStyle name="常规 24" xfId="863"/>
    <cellStyle name="常规 25" xfId="888"/>
    <cellStyle name="常规 3" xfId="573"/>
    <cellStyle name="常规 3 2" xfId="574"/>
    <cellStyle name="常规 3 2 2" xfId="575"/>
    <cellStyle name="常规 3 2 3" xfId="874"/>
    <cellStyle name="常规 3 2_2017年收支预算明细(正式）" xfId="576"/>
    <cellStyle name="常规 3 3" xfId="873"/>
    <cellStyle name="常规 3 3 2" xfId="577"/>
    <cellStyle name="常规 3_Book1" xfId="578"/>
    <cellStyle name="常规 32" xfId="579"/>
    <cellStyle name="常规 33" xfId="580"/>
    <cellStyle name="常规 34" xfId="581"/>
    <cellStyle name="常规 35" xfId="583"/>
    <cellStyle name="常规 36" xfId="585"/>
    <cellStyle name="常规 37" xfId="587"/>
    <cellStyle name="常规 38" xfId="589"/>
    <cellStyle name="常规 39" xfId="5"/>
    <cellStyle name="常规 4" xfId="590"/>
    <cellStyle name="常规 4 2" xfId="876"/>
    <cellStyle name="常规 4 3" xfId="875"/>
    <cellStyle name="常规 40" xfId="582"/>
    <cellStyle name="常规 41" xfId="584"/>
    <cellStyle name="常规 42" xfId="586"/>
    <cellStyle name="常规 43" xfId="588"/>
    <cellStyle name="常规 48" xfId="877"/>
    <cellStyle name="常规 48 2" xfId="878"/>
    <cellStyle name="常规 5" xfId="591"/>
    <cellStyle name="常规 5 2" xfId="880"/>
    <cellStyle name="常规 5 3" xfId="879"/>
    <cellStyle name="常规 5 5" xfId="881"/>
    <cellStyle name="常规 5 5 2" xfId="882"/>
    <cellStyle name="常规 6" xfId="592"/>
    <cellStyle name="常规 6 2" xfId="884"/>
    <cellStyle name="常规 6 3" xfId="883"/>
    <cellStyle name="常规 7" xfId="593"/>
    <cellStyle name="常规 7 2" xfId="594"/>
    <cellStyle name="常规 7 2 2" xfId="595"/>
    <cellStyle name="常规 7 3" xfId="885"/>
    <cellStyle name="常规 7_2017年收支预算明细(正式）" xfId="596"/>
    <cellStyle name="常规 8" xfId="597"/>
    <cellStyle name="常规 8 2" xfId="598"/>
    <cellStyle name="常规 8 3" xfId="886"/>
    <cellStyle name="常规 8 3 2" xfId="887"/>
    <cellStyle name="常规 9" xfId="599"/>
    <cellStyle name="超级链接" xfId="600"/>
    <cellStyle name="分级显示行_1_13区汇总" xfId="601"/>
    <cellStyle name="分级显示列_1_Book1" xfId="602"/>
    <cellStyle name="归盒啦_95" xfId="99"/>
    <cellStyle name="好 2" xfId="603"/>
    <cellStyle name="好_~4190974" xfId="604"/>
    <cellStyle name="好_~4190974_2017年收支预算明细(正式）" xfId="605"/>
    <cellStyle name="好_~5676413" xfId="608"/>
    <cellStyle name="好_~5676413_2017年收支预算明细(正式）" xfId="611"/>
    <cellStyle name="好_00省级(打印)" xfId="383"/>
    <cellStyle name="好_00省级(打印)_2017年收支预算明细(正式）" xfId="613"/>
    <cellStyle name="好_00省级(定稿)" xfId="614"/>
    <cellStyle name="好_00省级(定稿)_2017年收支预算明细(正式）" xfId="615"/>
    <cellStyle name="好_03昭通" xfId="616"/>
    <cellStyle name="好_0502通海县" xfId="617"/>
    <cellStyle name="好_0502通海县_2017年收支预算明细(正式）" xfId="618"/>
    <cellStyle name="好_05玉溪" xfId="619"/>
    <cellStyle name="好_05玉溪_2017年收支预算明细(正式）" xfId="620"/>
    <cellStyle name="好_0605石屏县" xfId="621"/>
    <cellStyle name="好_0605石屏县_2017年收支预算明细(正式）" xfId="622"/>
    <cellStyle name="好_1003牟定县" xfId="623"/>
    <cellStyle name="好_1003牟定县_2017年收支预算明细(正式）" xfId="624"/>
    <cellStyle name="好_1110洱源县" xfId="625"/>
    <cellStyle name="好_1110洱源县_2017年收支预算明细(正式）" xfId="626"/>
    <cellStyle name="好_11大理" xfId="122"/>
    <cellStyle name="好_11大理_2017年收支预算明细(正式）" xfId="627"/>
    <cellStyle name="好_2、土地面积、人口、粮食产量基本情况" xfId="628"/>
    <cellStyle name="好_2、土地面积、人口、粮食产量基本情况_2017年收支预算明细(正式）" xfId="629"/>
    <cellStyle name="好_2006年分析表" xfId="199"/>
    <cellStyle name="好_2006年基础数据" xfId="630"/>
    <cellStyle name="好_2006年全省财力计算表（中央、决算）" xfId="631"/>
    <cellStyle name="好_2006年水利统计指标统计表" xfId="632"/>
    <cellStyle name="好_2006年水利统计指标统计表_2017年收支预算明细(正式）" xfId="633"/>
    <cellStyle name="好_2006年在职人员情况" xfId="634"/>
    <cellStyle name="好_2006年在职人员情况_2017年收支预算明细(正式）" xfId="635"/>
    <cellStyle name="好_2007年检察院案件数" xfId="612"/>
    <cellStyle name="好_2007年检察院案件数_2017年收支预算明细(正式）" xfId="636"/>
    <cellStyle name="好_2007年可用财力" xfId="637"/>
    <cellStyle name="好_2007年人员分部门统计表" xfId="638"/>
    <cellStyle name="好_2007年人员分部门统计表_2017年收支预算明细(正式）" xfId="639"/>
    <cellStyle name="好_2007年政法部门业务指标" xfId="641"/>
    <cellStyle name="好_2007年政法部门业务指标_2017年收支预算明细(正式）" xfId="642"/>
    <cellStyle name="好_2008年县级公安保障标准落实奖励经费分配测算" xfId="643"/>
    <cellStyle name="好_2008云南省分县市中小学教职工统计表（教育厅提供）" xfId="644"/>
    <cellStyle name="好_2008云南省分县市中小学教职工统计表（教育厅提供）_2017年收支预算明细(正式）" xfId="645"/>
    <cellStyle name="好_2009年一般性转移支付标准工资" xfId="646"/>
    <cellStyle name="好_2009年一般性转移支付标准工资_~4190974" xfId="269"/>
    <cellStyle name="好_2009年一般性转移支付标准工资_~4190974_2017年收支预算明细(正式）" xfId="647"/>
    <cellStyle name="好_2009年一般性转移支付标准工资_~5676413" xfId="648"/>
    <cellStyle name="好_2009年一般性转移支付标准工资_~5676413_2017年收支预算明细(正式）" xfId="649"/>
    <cellStyle name="好_2009年一般性转移支付标准工资_2017年收支预算明细(正式）" xfId="650"/>
    <cellStyle name="好_2009年一般性转移支付标准工资_不用软件计算9.1不考虑经费管理评价xl" xfId="473"/>
    <cellStyle name="好_2009年一般性转移支付标准工资_不用软件计算9.1不考虑经费管理评价xl_2017年收支预算明细(正式）" xfId="475"/>
    <cellStyle name="好_2009年一般性转移支付标准工资_地方配套按人均增幅控制8.30xl" xfId="651"/>
    <cellStyle name="好_2009年一般性转移支付标准工资_地方配套按人均增幅控制8.30xl_2017年收支预算明细(正式）" xfId="652"/>
    <cellStyle name="好_2009年一般性转移支付标准工资_地方配套按人均增幅控制8.30一般预算平均增幅、人均可用财力平均增幅两次控制、社会治安系数调整、案件数调整xl" xfId="654"/>
    <cellStyle name="好_2009年一般性转移支付标准工资_地方配套按人均增幅控制8.30一般预算平均增幅、人均可用财力平均增幅两次控制、社会治安系数调整、案件数调整xl_2017年收支预算明细(正式）" xfId="655"/>
    <cellStyle name="好_2009年一般性转移支付标准工资_地方配套按人均增幅控制8.31（调整结案率后）xl" xfId="656"/>
    <cellStyle name="好_2009年一般性转移支付标准工资_地方配套按人均增幅控制8.31（调整结案率后）xl_2017年收支预算明细(正式）" xfId="657"/>
    <cellStyle name="好_2009年一般性转移支付标准工资_奖励补助测算5.22测试" xfId="658"/>
    <cellStyle name="好_2009年一般性转移支付标准工资_奖励补助测算5.22测试_2017年收支预算明细(正式）" xfId="213"/>
    <cellStyle name="好_2009年一般性转移支付标准工资_奖励补助测算5.23新" xfId="659"/>
    <cellStyle name="好_2009年一般性转移支付标准工资_奖励补助测算5.23新_2017年收支预算明细(正式）" xfId="660"/>
    <cellStyle name="好_2009年一般性转移支付标准工资_奖励补助测算5.24冯铸" xfId="661"/>
    <cellStyle name="好_2009年一般性转移支付标准工资_奖励补助测算5.24冯铸_2017年收支预算明细(正式）" xfId="662"/>
    <cellStyle name="好_2009年一般性转移支付标准工资_奖励补助测算7.23" xfId="663"/>
    <cellStyle name="好_2009年一般性转移支付标准工资_奖励补助测算7.23_2017年收支预算明细(正式）" xfId="664"/>
    <cellStyle name="好_2009年一般性转移支付标准工资_奖励补助测算7.25" xfId="665"/>
    <cellStyle name="好_2009年一般性转移支付标准工资_奖励补助测算7.25 (version 1) (version 1)" xfId="667"/>
    <cellStyle name="好_2009年一般性转移支付标准工资_奖励补助测算7.25 (version 1) (version 1)_2017年收支预算明细(正式）" xfId="669"/>
    <cellStyle name="好_2009年一般性转移支付标准工资_奖励补助测算7.25_2017年收支预算明细(正式）" xfId="354"/>
    <cellStyle name="好_2010年与直管县财政结算签证单(皋兰)" xfId="670"/>
    <cellStyle name="好_2010年与直管县财政结算签证单(皋兰)_2017年收支预算明细(正式）" xfId="671"/>
    <cellStyle name="好_2011年省财政与市县财政年终决算结算单(市含直管县)" xfId="672"/>
    <cellStyle name="好_2011年省财政与市县财政年终决算结算单(市含直管县)_2017年收支预算明细(正式）" xfId="673"/>
    <cellStyle name="好_2012年省财政与临夏州财政年终决算结算单" xfId="674"/>
    <cellStyle name="好_2012年省财政与临夏州财政年终决算结算单_2017年收支预算明细(正式）" xfId="675"/>
    <cellStyle name="好_2012年省财政与平凉市财政年终决算结算单" xfId="676"/>
    <cellStyle name="好_2012年省财政与平凉市财政年终决算结算单_2017年收支预算明细(正式）" xfId="677"/>
    <cellStyle name="好_2012年省财政与庆阳市财政年终决算结算单" xfId="678"/>
    <cellStyle name="好_2012年省财政与庆阳市财政年终决算结算单_2017年收支预算明细(正式）" xfId="679"/>
    <cellStyle name="好_2012年省财政与张掖市财政年终决算结算单" xfId="680"/>
    <cellStyle name="好_2012年省财政与张掖市财政年终决算结算单(汇总）" xfId="681"/>
    <cellStyle name="好_2012年省财政与张掖市财政年终决算结算单(汇总）_2017年收支预算明细(正式）" xfId="413"/>
    <cellStyle name="好_2012年省财政与张掖市财政年终决算结算单_2017年收支预算明细(正式）" xfId="682"/>
    <cellStyle name="好_2012年预计完成表" xfId="683"/>
    <cellStyle name="好_2012年预计完成表_2015年预算(全县）" xfId="684"/>
    <cellStyle name="好_2012年执行情况表12月31" xfId="685"/>
    <cellStyle name="好_2012年执行情况表12月31_2015年预算(全县）" xfId="686"/>
    <cellStyle name="好_2014年省财政与市县财政年终决算结算算账情况（对账1张掖）" xfId="688"/>
    <cellStyle name="好_2014年省财政与市县财政年终决算结算算账情况（对账1张掖）_2017年收支预算明细(正式）" xfId="690"/>
    <cellStyle name="好_2014年执行情况表12月31日" xfId="691"/>
    <cellStyle name="好_2015年预算(全县）" xfId="59"/>
    <cellStyle name="好_2015年预算表格(1山丹资源税50%）" xfId="692"/>
    <cellStyle name="好_2015年预算表格(1山丹资源税50%）_2017年收支预算明细(正式）" xfId="693"/>
    <cellStyle name="好_2015年预算表格(肃南县资源税调整后）" xfId="666"/>
    <cellStyle name="好_2015年预算表格(肃南县资源税调整后）_2017年收支预算明细(正式）" xfId="668"/>
    <cellStyle name="好_2015年预算表格（有公式）—50%民乐" xfId="694"/>
    <cellStyle name="好_2015年预算表格（有公式）—50%民乐_2017年收支预算明细(正式）" xfId="695"/>
    <cellStyle name="好_530623_2006年县级财政报表附表" xfId="696"/>
    <cellStyle name="好_530623_2006年县级财政报表附表_2017年收支预算明细(正式）" xfId="697"/>
    <cellStyle name="好_530629_2006年县级财政报表附表" xfId="698"/>
    <cellStyle name="好_5334_2006年迪庆县级财政报表附表" xfId="480"/>
    <cellStyle name="好_5334_2006年迪庆县级财政报表附表_2017年收支预算明细(正式）" xfId="401"/>
    <cellStyle name="好_Book1" xfId="699"/>
    <cellStyle name="好_Book1_1" xfId="700"/>
    <cellStyle name="好_Book1_1_2014年省财政与市县财政年终决算结算算账情况（对账1张掖）" xfId="701"/>
    <cellStyle name="好_Book1_1_2014年省财政与市县财政年终决算结算算账情况（对账1张掖）_2017年收支预算明细(正式）" xfId="702"/>
    <cellStyle name="好_Book1_1_2015年预算(全县）" xfId="703"/>
    <cellStyle name="好_Book1_1_Book1" xfId="704"/>
    <cellStyle name="好_Book1_1_宁县——草原生态保护补助奖励机制落实情况" xfId="706"/>
    <cellStyle name="好_Book1_1_宁县——草原生态保护补助奖励机制落实情况_2017年收支预算明细(正式）" xfId="707"/>
    <cellStyle name="好_Book1_2" xfId="708"/>
    <cellStyle name="好_Book1_2_2017年收支预算明细(正式）" xfId="709"/>
    <cellStyle name="好_Book1_2012年预计完成表" xfId="298"/>
    <cellStyle name="好_Book1_2012年预计完成表_2015年预算(全县）" xfId="710"/>
    <cellStyle name="好_Book1_2012年执行情况表12月31" xfId="711"/>
    <cellStyle name="好_Book1_2012年执行情况表12月31_2015年预算(全县）" xfId="712"/>
    <cellStyle name="好_Book1_2014年省财政与市县财政年终决算结算算账情况（对账1张掖）" xfId="713"/>
    <cellStyle name="好_Book1_2014年执行情况表12月31日" xfId="714"/>
    <cellStyle name="好_Book1_2015年预算(全县）" xfId="715"/>
    <cellStyle name="好_Book1_3" xfId="716"/>
    <cellStyle name="好_Book1_3_2017年收支预算明细(正式）" xfId="717"/>
    <cellStyle name="好_Book1_Book1" xfId="718"/>
    <cellStyle name="好_Book1_Book1_2017年收支预算明细(正式）" xfId="54"/>
    <cellStyle name="好_Book1_宁县——草原生态保护补助奖励机制落实情况" xfId="720"/>
    <cellStyle name="好_Book1_宁县——草原生态保护补助奖励机制落实情况_2017年收支预算明细(正式）" xfId="721"/>
    <cellStyle name="好_Book1_西峰区草原补奖政策落实情况统计表" xfId="111"/>
    <cellStyle name="好_Book1_县公司" xfId="198"/>
    <cellStyle name="好_Book1_银行账户情况表_2010年12月" xfId="722"/>
    <cellStyle name="好_Book2" xfId="724"/>
    <cellStyle name="好_F业生就业工程人员经费补助资金分配表" xfId="725"/>
    <cellStyle name="好_F业生就业工程人员经费补助资金分配表_2017年收支预算明细(正式）" xfId="726"/>
    <cellStyle name="好_M01-2(州市补助收入)" xfId="727"/>
    <cellStyle name="好_M01-2(州市补助收入)_2017年收支预算明细(正式）" xfId="728"/>
    <cellStyle name="好_M03" xfId="729"/>
    <cellStyle name="好_Xl0000000" xfId="730"/>
    <cellStyle name="好_Xl0000000_2017年收支预算明细(正式）" xfId="731"/>
    <cellStyle name="好_不用软件计算9.1不考虑经费管理评价xl" xfId="732"/>
    <cellStyle name="好_不用软件计算9.1不考虑经费管理评价xl_2017年收支预算明细(正式）" xfId="733"/>
    <cellStyle name="好_财政供养人员" xfId="734"/>
    <cellStyle name="好_财政供养人员_2017年收支预算明细(正式）" xfId="735"/>
    <cellStyle name="好_财政支出对上级的依赖程度" xfId="736"/>
    <cellStyle name="好_城建部门" xfId="737"/>
    <cellStyle name="好_地方配套按人均增幅控制8.30xl" xfId="738"/>
    <cellStyle name="好_地方配套按人均增幅控制8.30xl_2017年收支预算明细(正式）" xfId="739"/>
    <cellStyle name="好_地方配套按人均增幅控制8.30一般预算平均增幅、人均可用财力平均增幅两次控制、社会治安系数调整、案件数调整xl" xfId="740"/>
    <cellStyle name="好_地方配套按人均增幅控制8.30一般预算平均增幅、人均可用财力平均增幅两次控制、社会治安系数调整、案件数调整xl_2017年收支预算明细(正式）" xfId="741"/>
    <cellStyle name="好_地方配套按人均增幅控制8.31（调整结案率后）xl" xfId="468"/>
    <cellStyle name="好_地方配套按人均增幅控制8.31（调整结案率后）xl_2017年收支预算明细(正式）" xfId="742"/>
    <cellStyle name="好_第五部分(才淼、饶永宏）" xfId="743"/>
    <cellStyle name="好_第一部分：综合全" xfId="353"/>
    <cellStyle name="好_防范地方政府债务风险和县级基本保障专题调研表（肃南县)" xfId="744"/>
    <cellStyle name="好_防范地方政府债务风险和县级基本保障专题调研表（肃南县)_2015年预算(全县）" xfId="745"/>
    <cellStyle name="好_高中教师人数（教育厅1.6日提供）" xfId="607"/>
    <cellStyle name="好_高中教师人数（教育厅1.6日提供）_2017年收支预算明细(正式）" xfId="610"/>
    <cellStyle name="好_汇总" xfId="746"/>
    <cellStyle name="好_汇总_2017年收支预算明细(正式）" xfId="747"/>
    <cellStyle name="好_汇总-县级财政报表附表" xfId="748"/>
    <cellStyle name="好_汇总-县级财政报表附表_2017年收支预算明细(正式）" xfId="206"/>
    <cellStyle name="好_基层政权建设资金项目规划表(肃南县)" xfId="749"/>
    <cellStyle name="好_基层政权建设资金项目规划表(肃南县)_2015年预算(全县）" xfId="750"/>
    <cellStyle name="好_基础数据分析" xfId="313"/>
    <cellStyle name="好_基础数据分析_2017年收支预算明细(正式）" xfId="569"/>
    <cellStyle name="好_检验表" xfId="229"/>
    <cellStyle name="好_检验表（调整后）" xfId="751"/>
    <cellStyle name="好_建行" xfId="752"/>
    <cellStyle name="好_建行_2017年收支预算明细(正式）" xfId="753"/>
    <cellStyle name="好_奖励补助测算5.22测试" xfId="754"/>
    <cellStyle name="好_奖励补助测算5.22测试_2017年收支预算明细(正式）" xfId="755"/>
    <cellStyle name="好_奖励补助测算5.23新" xfId="542"/>
    <cellStyle name="好_奖励补助测算5.23新_2017年收支预算明细(正式）" xfId="756"/>
    <cellStyle name="好_奖励补助测算5.24冯铸" xfId="758"/>
    <cellStyle name="好_奖励补助测算5.24冯铸_2017年收支预算明细(正式）" xfId="653"/>
    <cellStyle name="好_奖励补助测算7.23" xfId="759"/>
    <cellStyle name="好_奖励补助测算7.23_2017年收支预算明细(正式）" xfId="43"/>
    <cellStyle name="好_奖励补助测算7.25" xfId="760"/>
    <cellStyle name="好_奖励补助测算7.25 (version 1) (version 1)" xfId="761"/>
    <cellStyle name="好_奖励补助测算7.25 (version 1) (version 1)_2017年收支预算明细(正式）" xfId="762"/>
    <cellStyle name="好_奖励补助测算7.25_2017年收支预算明细(正式）" xfId="763"/>
    <cellStyle name="好_教师绩效工资测算表（离退休按各地上报数测算）2009年1月1日" xfId="764"/>
    <cellStyle name="好_教育厅提供义务教育及高中教师人数（2009年1月6日）" xfId="765"/>
    <cellStyle name="好_教育厅提供义务教育及高中教师人数（2009年1月6日）_2017年收支预算明细(正式）" xfId="766"/>
    <cellStyle name="好_酒泉市" xfId="767"/>
    <cellStyle name="好_历年教师人数" xfId="346"/>
    <cellStyle name="好_丽江汇总" xfId="769"/>
    <cellStyle name="好_民乐2009年决算附表" xfId="770"/>
    <cellStyle name="好_民乐2009年决算附表_2017年收支预算明细(正式）" xfId="771"/>
    <cellStyle name="好_宁县——草原生态保护补助奖励机制落实情况" xfId="26"/>
    <cellStyle name="好_宁县——草原生态保护补助奖励机制落实情况_2017年收支预算明细(正式）" xfId="772"/>
    <cellStyle name="好_三季度－表二" xfId="773"/>
    <cellStyle name="好_三季度－表二_2017年收支预算明细(正式）" xfId="774"/>
    <cellStyle name="好_肃南204年决算结算单" xfId="775"/>
    <cellStyle name="好_肃南204年决算结算单_2017年收支预算明细(正式）" xfId="217"/>
    <cellStyle name="好_肃南县2011年财政收支预算4.6日修改）" xfId="291"/>
    <cellStyle name="好_肃南县2011年财政收支预算4.6日修改）_2017年收支预算明细(正式）" xfId="776"/>
    <cellStyle name="好_肃南县2012年地方预算表格(2.22）" xfId="777"/>
    <cellStyle name="好_肃南县2012年地方预算表格(2.22）_2015年预算(全县）" xfId="410"/>
    <cellStyle name="好_肃南县2013年预算表格（市）" xfId="444"/>
    <cellStyle name="好_肃南县2013年预算表格（市）_2015年预算(全县）" xfId="236"/>
    <cellStyle name="好_卫生部门" xfId="778"/>
    <cellStyle name="好_卫生部门_2017年收支预算明细(正式）" xfId="779"/>
    <cellStyle name="好_文体广播部门" xfId="780"/>
    <cellStyle name="好_西峰区草原补奖政策落实情况统计表" xfId="768"/>
    <cellStyle name="好_西峰区草原补奖政策落实情况统计表_2017年收支预算明细(正式）" xfId="705"/>
    <cellStyle name="好_下半年禁毒办案经费分配2544.3万元" xfId="202"/>
    <cellStyle name="好_下半年禁吸戒毒经费1000万元" xfId="781"/>
    <cellStyle name="好_下半年禁吸戒毒经费1000万元_2017年收支预算明细(正式）" xfId="782"/>
    <cellStyle name="好_县公司" xfId="783"/>
    <cellStyle name="好_县公司_2017年收支预算明细(正式）" xfId="98"/>
    <cellStyle name="好_县级公安机关公用经费标准奖励测算方案（定稿）" xfId="784"/>
    <cellStyle name="好_县级公安机关公用经费标准奖励测算方案（定稿）_2017年收支预算明细(正式）" xfId="785"/>
    <cellStyle name="好_县级基础数据" xfId="786"/>
    <cellStyle name="好_业务工作量指标" xfId="55"/>
    <cellStyle name="好_业务工作量指标_2017年收支预算明细(正式）" xfId="787"/>
    <cellStyle name="好_义务教育阶段教职工人数（教育厅提供最终）" xfId="788"/>
    <cellStyle name="好_义务教育阶段教职工人数（教育厅提供最终）_2017年收支预算明细(正式）" xfId="789"/>
    <cellStyle name="好_银行账户情况表_2010年12月" xfId="606"/>
    <cellStyle name="好_银行账户情况表_2010年12月_2017年收支预算明细(正式）" xfId="609"/>
    <cellStyle name="好_云南农村义务教育统计表" xfId="790"/>
    <cellStyle name="好_云南农村义务教育统计表_2017年收支预算明细(正式）" xfId="791"/>
    <cellStyle name="好_云南省2008年中小学教师人数统计表" xfId="792"/>
    <cellStyle name="好_云南省2008年中小学教职工情况（教育厅提供20090101加工整理）" xfId="793"/>
    <cellStyle name="好_云南省2008年中小学教职工情况（教育厅提供20090101加工整理）_2017年收支预算明细(正式）" xfId="794"/>
    <cellStyle name="好_云南省2008年转移支付测算——州市本级考核部分及政策性测算" xfId="687"/>
    <cellStyle name="好_云南省2008年转移支付测算——州市本级考核部分及政策性测算_2017年收支预算明细(正式）" xfId="689"/>
    <cellStyle name="好_云南水利电力有限公司" xfId="795"/>
    <cellStyle name="好_云南水利电力有限公司_2017年收支预算明细(正式）" xfId="796"/>
    <cellStyle name="好_张掖市2016年大口径收入预算表" xfId="797"/>
    <cellStyle name="好_张掖市2016年大口径收入预算表_2017年收支预算明细(正式）" xfId="798"/>
    <cellStyle name="好_张掖市直义务教育学校绩效工资标准表" xfId="799"/>
    <cellStyle name="好_张掖市直义务教育学校绩效工资标准表_2017年收支预算明细(正式）" xfId="800"/>
    <cellStyle name="好_张掖质检下划基数" xfId="801"/>
    <cellStyle name="好_张掖质检下划基数_2017年收支预算明细(正式）" xfId="802"/>
    <cellStyle name="好_指标四" xfId="803"/>
    <cellStyle name="好_指标五" xfId="805"/>
    <cellStyle name="后继超级链接" xfId="806"/>
    <cellStyle name="后继超链接" xfId="807"/>
    <cellStyle name="汇总 2" xfId="808"/>
    <cellStyle name="货币 2" xfId="804"/>
    <cellStyle name="货币 2 2" xfId="809"/>
    <cellStyle name="貨幣 [0]_SGV" xfId="810"/>
    <cellStyle name="貨幣_SGV" xfId="811"/>
    <cellStyle name="计算 2" xfId="812"/>
    <cellStyle name="检查单元格 2" xfId="813"/>
    <cellStyle name="解释性文本 2" xfId="814"/>
    <cellStyle name="借出原因" xfId="815"/>
    <cellStyle name="警告文本 2" xfId="189"/>
    <cellStyle name="链接单元格 2" xfId="816"/>
    <cellStyle name="霓付 [0]_ +Foil &amp; -FOIL &amp; PAPER" xfId="817"/>
    <cellStyle name="霓付_ +Foil &amp; -FOIL &amp; PAPER" xfId="719"/>
    <cellStyle name="烹拳 [0]_ +Foil &amp; -FOIL &amp; PAPER" xfId="818"/>
    <cellStyle name="烹拳_ +Foil &amp; -FOIL &amp; PAPER" xfId="819"/>
    <cellStyle name="普通_ 白土" xfId="820"/>
    <cellStyle name="千分位[0]_ 白土" xfId="821"/>
    <cellStyle name="千分位_ 白土" xfId="822"/>
    <cellStyle name="千位[0]_ 方正PC" xfId="823"/>
    <cellStyle name="千位_ 方正PC" xfId="824"/>
    <cellStyle name="千位分隔" xfId="14" builtinId="3"/>
    <cellStyle name="千位分隔 2" xfId="825"/>
    <cellStyle name="千位分隔 3" xfId="381"/>
    <cellStyle name="千位分隔 4" xfId="826"/>
    <cellStyle name="千位分隔[0] 2" xfId="827"/>
    <cellStyle name="千位分隔[0] 3" xfId="828"/>
    <cellStyle name="钎霖_4岿角利" xfId="829"/>
    <cellStyle name="强调 1" xfId="830"/>
    <cellStyle name="强调 2" xfId="831"/>
    <cellStyle name="强调 3" xfId="832"/>
    <cellStyle name="强调文字颜色 1 2" xfId="833"/>
    <cellStyle name="强调文字颜色 2 2" xfId="834"/>
    <cellStyle name="强调文字颜色 3 2" xfId="835"/>
    <cellStyle name="强调文字颜色 4 2" xfId="225"/>
    <cellStyle name="强调文字颜色 5 2" xfId="836"/>
    <cellStyle name="强调文字颜色 6 2" xfId="723"/>
    <cellStyle name="日期" xfId="15"/>
    <cellStyle name="商品名称" xfId="838"/>
    <cellStyle name="适中 2" xfId="839"/>
    <cellStyle name="输出 2" xfId="840"/>
    <cellStyle name="输入 2" xfId="568"/>
    <cellStyle name="数量" xfId="841"/>
    <cellStyle name="数字" xfId="842"/>
    <cellStyle name="㼿" xfId="757"/>
    <cellStyle name="㼿㼿" xfId="843"/>
    <cellStyle name="㼿㼿?" xfId="268"/>
    <cellStyle name="㼿㼿㼿㼿" xfId="844"/>
    <cellStyle name="㼿㼿㼿㼿㼿㼿" xfId="640"/>
    <cellStyle name="㼿㼿㼿㼿㼿㼿㼿" xfId="845"/>
    <cellStyle name="㼿㼿㼿㼿㼿㼿㼿㼿㼿㼿㼿?" xfId="846"/>
    <cellStyle name="未定义" xfId="847"/>
    <cellStyle name="小数" xfId="848"/>
    <cellStyle name="样式 1" xfId="158"/>
    <cellStyle name="一般_SGV" xfId="849"/>
    <cellStyle name="昗弨_Pacific Region P&amp;L" xfId="850"/>
    <cellStyle name="着色 1" xfId="851"/>
    <cellStyle name="着色 2" xfId="852"/>
    <cellStyle name="着色 3" xfId="853"/>
    <cellStyle name="着色 4" xfId="854"/>
    <cellStyle name="着色 5" xfId="855"/>
    <cellStyle name="着色 6" xfId="837"/>
    <cellStyle name="寘嬫愗傝 [0.00]_Region Orders (2)" xfId="856"/>
    <cellStyle name="寘嬫愗傝_Region Orders (2)" xfId="857"/>
    <cellStyle name="注释 2" xfId="858"/>
    <cellStyle name="콤마 [0]_BOILER-CO1" xfId="859"/>
    <cellStyle name="콤마_BOILER-CO1" xfId="860"/>
    <cellStyle name="통화 [0]_BOILER-CO1" xfId="861"/>
    <cellStyle name="통화_BOILER-CO1" xfId="300"/>
    <cellStyle name="표준_0N-HANDLING " xfId="86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&#39044;&#31639;&#31185;&#36164;&#26009;\2006&#24180;&#39044;&#31639;\&#26412;&#32423;&#39044;&#31639;\&#24180;&#32456;&#32467;&#31639;&#34920;(&#23450;&#31295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SERVER\&#21439;&#24066;&#36164;&#26009;\WIN98\Desktop\&#25105;&#30340;&#20844;&#25991;&#21253;\My%20Documents\&#26092;&#26376;&#25253;(99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&#24180;/2017&#24180;&#39044;&#31639;/&#32534;&#25253;2017&#24180;&#39044;&#31639;&#30340;&#36890;&#30693;/2017&#24180;&#22320;&#26041;&#36130;&#25919;&#39044;&#31639;&#34920;(&#32899;&#21335;&#21439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SERVER\&#26092;&#26376;&#25253;\2000&#26092;&#26376;&#25253;\10&#26376;\My%20Documents\&#26092;&#26376;&#25253;(99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30;&#25919;&#20379;&#20859;&#20154;&#21592;&#36164;&#26009;/&#21439;&#30452;&#21333;&#20301;&#20379;&#20859;&#20154;&#21592;&#25968;&#25454;/&#30044;&#29287;&#31449;&#29992;&#34920;&#26684;&#24405;&#2083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SERVER\&#26092;&#26376;&#25253;\2000&#26092;&#26376;&#25253;\10&#26376;\&#26092;&#26376;&#25253;(99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汇总表 (简表)"/>
      <sheetName val="汇总表 (简表) (2)"/>
      <sheetName val="汇总"/>
      <sheetName val="人员经费表"/>
      <sheetName val="公用经费表"/>
      <sheetName val="附表"/>
      <sheetName val="科室小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旬报(格式)"/>
      <sheetName val="旬报 (3)"/>
      <sheetName val="旬报"/>
      <sheetName val="旬报(说明)"/>
      <sheetName val="月报"/>
      <sheetName val="月报 (2)"/>
      <sheetName val="月报 (3)"/>
      <sheetName val="月报(说明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旬报(格式)"/>
      <sheetName val="旬报 (3)"/>
      <sheetName val="旬报"/>
      <sheetName val="旬报(说明)"/>
      <sheetName val="月报"/>
      <sheetName val="月报 (2)"/>
      <sheetName val="月报 (3)"/>
      <sheetName val="月报(说明)"/>
      <sheetName val="汇总"/>
      <sheetName val="1沙河"/>
      <sheetName val="2新华"/>
      <sheetName val="3小屯"/>
      <sheetName val="4倪家营"/>
      <sheetName val="5蓼泉"/>
      <sheetName val="6平川 "/>
      <sheetName val="7鸭暖"/>
      <sheetName val="8板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activeCell="H16" sqref="H16"/>
    </sheetView>
  </sheetViews>
  <sheetFormatPr defaultColWidth="8.875" defaultRowHeight="13.5"/>
  <cols>
    <col min="1" max="1" width="8.875" style="15"/>
    <col min="2" max="2" width="75.5" style="15" customWidth="1"/>
    <col min="3" max="3" width="18.75" style="15" customWidth="1"/>
    <col min="4" max="4" width="9.625" style="15" customWidth="1"/>
    <col min="5" max="5" width="3.125" style="15" customWidth="1"/>
    <col min="6" max="16384" width="8.875" style="15"/>
  </cols>
  <sheetData>
    <row r="1" spans="1:5">
      <c r="A1" s="16"/>
      <c r="B1" s="16"/>
      <c r="C1" s="16"/>
      <c r="D1" s="16"/>
      <c r="E1" s="16"/>
    </row>
    <row r="2" spans="1:5" ht="27" customHeight="1">
      <c r="A2" s="52" t="s">
        <v>0</v>
      </c>
      <c r="B2" s="52"/>
      <c r="C2" s="52"/>
      <c r="D2" s="52"/>
      <c r="E2" s="17"/>
    </row>
    <row r="3" spans="1:5" ht="14.1" customHeight="1">
      <c r="A3" s="18"/>
      <c r="B3" s="18"/>
      <c r="C3" s="18"/>
      <c r="D3" s="18"/>
      <c r="E3" s="18"/>
    </row>
    <row r="4" spans="1:5" s="14" customFormat="1" ht="23.1" customHeight="1">
      <c r="A4" s="19"/>
      <c r="B4" s="50" t="s">
        <v>318</v>
      </c>
      <c r="C4" s="51"/>
      <c r="D4" s="20"/>
      <c r="E4" s="20"/>
    </row>
    <row r="5" spans="1:5" s="14" customFormat="1" ht="23.1" customHeight="1">
      <c r="A5" s="19"/>
      <c r="B5" s="50" t="s">
        <v>319</v>
      </c>
      <c r="C5" s="51"/>
      <c r="D5" s="20"/>
      <c r="E5" s="20"/>
    </row>
    <row r="6" spans="1:5" s="14" customFormat="1" ht="23.1" customHeight="1">
      <c r="A6" s="19"/>
      <c r="B6" s="44" t="s">
        <v>321</v>
      </c>
      <c r="C6" s="19"/>
      <c r="D6" s="20"/>
      <c r="E6" s="20"/>
    </row>
    <row r="7" spans="1:5" s="14" customFormat="1" ht="23.1" customHeight="1">
      <c r="A7" s="36"/>
      <c r="B7" s="44" t="s">
        <v>322</v>
      </c>
      <c r="C7" s="36"/>
      <c r="D7" s="20"/>
      <c r="E7" s="20"/>
    </row>
    <row r="8" spans="1:5" s="14" customFormat="1" ht="23.1" customHeight="1">
      <c r="A8" s="42"/>
      <c r="B8" s="42" t="s">
        <v>326</v>
      </c>
      <c r="C8" s="42"/>
      <c r="D8" s="20"/>
      <c r="E8" s="20"/>
    </row>
    <row r="9" spans="1:5" s="14" customFormat="1" ht="23.1" customHeight="1">
      <c r="A9" s="19"/>
      <c r="B9" s="46" t="s">
        <v>333</v>
      </c>
      <c r="C9" s="19"/>
      <c r="D9" s="20"/>
      <c r="E9" s="20"/>
    </row>
    <row r="10" spans="1:5" s="14" customFormat="1" ht="23.1" customHeight="1">
      <c r="A10" s="36"/>
      <c r="B10" s="46" t="s">
        <v>334</v>
      </c>
      <c r="C10" s="36"/>
      <c r="D10" s="20"/>
      <c r="E10" s="20"/>
    </row>
    <row r="11" spans="1:5" s="14" customFormat="1" ht="23.1" customHeight="1">
      <c r="A11" s="36"/>
      <c r="B11" s="46" t="s">
        <v>335</v>
      </c>
      <c r="C11" s="36"/>
      <c r="D11" s="20"/>
      <c r="E11" s="20"/>
    </row>
    <row r="12" spans="1:5" s="14" customFormat="1" ht="23.1" customHeight="1">
      <c r="A12" s="19"/>
      <c r="B12" s="46" t="s">
        <v>336</v>
      </c>
      <c r="C12" s="19"/>
      <c r="D12" s="20"/>
      <c r="E12" s="20"/>
    </row>
    <row r="13" spans="1:5" s="14" customFormat="1" ht="23.1" customHeight="1">
      <c r="A13" s="42"/>
      <c r="B13" s="46" t="s">
        <v>337</v>
      </c>
      <c r="C13" s="42"/>
      <c r="D13" s="20"/>
      <c r="E13" s="20"/>
    </row>
    <row r="14" spans="1:5" s="14" customFormat="1" ht="23.1" customHeight="1">
      <c r="A14" s="19"/>
      <c r="B14" s="46" t="s">
        <v>338</v>
      </c>
      <c r="C14" s="19"/>
      <c r="D14" s="20"/>
      <c r="E14" s="20"/>
    </row>
    <row r="15" spans="1:5" s="14" customFormat="1" ht="23.1" customHeight="1">
      <c r="A15" s="46"/>
      <c r="B15" s="46" t="s">
        <v>339</v>
      </c>
      <c r="C15" s="46"/>
      <c r="D15" s="20"/>
      <c r="E15" s="20"/>
    </row>
    <row r="16" spans="1:5" s="14" customFormat="1" ht="23.1" customHeight="1">
      <c r="A16" s="46"/>
      <c r="B16" s="46" t="s">
        <v>331</v>
      </c>
      <c r="C16" s="46"/>
      <c r="D16" s="20"/>
      <c r="E16" s="20"/>
    </row>
    <row r="17" spans="1:5" s="14" customFormat="1" ht="23.1" customHeight="1">
      <c r="A17" s="19"/>
      <c r="B17" s="46" t="s">
        <v>332</v>
      </c>
      <c r="C17" s="19"/>
      <c r="D17" s="20"/>
      <c r="E17" s="20"/>
    </row>
    <row r="18" spans="1:5" s="14" customFormat="1" ht="23.1" customHeight="1">
      <c r="A18" s="46"/>
      <c r="B18" s="46" t="s">
        <v>340</v>
      </c>
      <c r="C18" s="46"/>
      <c r="D18" s="20"/>
      <c r="E18" s="20"/>
    </row>
  </sheetData>
  <mergeCells count="3">
    <mergeCell ref="B4:C4"/>
    <mergeCell ref="B5:C5"/>
    <mergeCell ref="A2:D2"/>
  </mergeCells>
  <phoneticPr fontId="97" type="noConversion"/>
  <printOptions horizontalCentered="1"/>
  <pageMargins left="0.70866141732283505" right="0.70866141732283505" top="0.66874999999999996" bottom="0.23611111111111099" header="0.43263888888888902" footer="0.31496062992126"/>
  <pageSetup paperSize="9" scale="96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10"/>
  <sheetViews>
    <sheetView showGridLines="0" showZeros="0" workbookViewId="0">
      <pane ySplit="3" topLeftCell="A4" activePane="bottomLeft" state="frozen"/>
      <selection pane="bottomLeft" activeCell="A10" sqref="A10"/>
    </sheetView>
  </sheetViews>
  <sheetFormatPr defaultColWidth="9" defaultRowHeight="14.25"/>
  <cols>
    <col min="1" max="1" width="50.125" style="11" customWidth="1"/>
    <col min="2" max="2" width="12.375" style="45" customWidth="1"/>
    <col min="3" max="16384" width="9" style="11"/>
  </cols>
  <sheetData>
    <row r="1" spans="1:2" ht="24" customHeight="1">
      <c r="A1" s="66" t="s">
        <v>330</v>
      </c>
      <c r="B1" s="66"/>
    </row>
    <row r="2" spans="1:2" ht="18" customHeight="1">
      <c r="A2" s="12"/>
    </row>
    <row r="3" spans="1:2" s="78" customFormat="1" ht="33" customHeight="1">
      <c r="A3" s="143" t="s">
        <v>404</v>
      </c>
      <c r="B3" s="144" t="s">
        <v>523</v>
      </c>
    </row>
    <row r="4" spans="1:2" s="93" customFormat="1" ht="33" customHeight="1">
      <c r="A4" s="145" t="s">
        <v>524</v>
      </c>
      <c r="B4" s="144">
        <v>235</v>
      </c>
    </row>
    <row r="5" spans="1:2" s="78" customFormat="1" ht="33" customHeight="1">
      <c r="A5" s="146" t="s">
        <v>593</v>
      </c>
      <c r="B5" s="147">
        <v>24</v>
      </c>
    </row>
    <row r="6" spans="1:2" s="78" customFormat="1" ht="33" customHeight="1">
      <c r="A6" s="146" t="s">
        <v>592</v>
      </c>
      <c r="B6" s="147">
        <v>210</v>
      </c>
    </row>
    <row r="7" spans="1:2" s="78" customFormat="1" ht="33" customHeight="1">
      <c r="A7" s="146" t="s">
        <v>591</v>
      </c>
      <c r="B7" s="147">
        <v>1</v>
      </c>
    </row>
    <row r="8" spans="1:2" s="78" customFormat="1" ht="33" customHeight="1">
      <c r="B8" s="123"/>
    </row>
    <row r="9" spans="1:2" ht="33" customHeight="1"/>
    <row r="10" spans="1:2" ht="33" customHeight="1"/>
  </sheetData>
  <mergeCells count="1">
    <mergeCell ref="A1:B1"/>
  </mergeCells>
  <phoneticPr fontId="97" type="noConversion"/>
  <printOptions horizontalCentered="1"/>
  <pageMargins left="0.47222222222222199" right="0.47222222222222199" top="0.70833333333333304" bottom="0.72013888888888899" header="0.118055555555556" footer="0.389583333333333"/>
  <pageSetup paperSize="9" scale="82" firstPageNumber="35" orientation="landscape" useFirstPageNumber="1"/>
  <headerFoot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G19"/>
  <sheetViews>
    <sheetView topLeftCell="A4" workbookViewId="0">
      <selection activeCell="F10" sqref="F10"/>
    </sheetView>
  </sheetViews>
  <sheetFormatPr defaultColWidth="12.125" defaultRowHeight="16.899999999999999" customHeight="1"/>
  <cols>
    <col min="1" max="1" width="34.125" style="48" customWidth="1"/>
    <col min="2" max="2" width="12.25" style="49" customWidth="1"/>
    <col min="3" max="3" width="11.875" style="49" customWidth="1"/>
    <col min="4" max="4" width="14.75" style="49" customWidth="1"/>
    <col min="5" max="250" width="12.125" style="47" customWidth="1"/>
    <col min="251" max="16384" width="12.125" style="47"/>
  </cols>
  <sheetData>
    <row r="1" spans="1:7" ht="13.5" hidden="1" customHeight="1">
      <c r="A1" s="59" t="s">
        <v>324</v>
      </c>
      <c r="B1" s="60"/>
      <c r="C1" s="60"/>
      <c r="D1" s="60"/>
    </row>
    <row r="2" spans="1:7" ht="13.5" hidden="1" customHeight="1">
      <c r="A2" s="61"/>
      <c r="B2" s="62"/>
      <c r="C2" s="62"/>
      <c r="D2" s="62"/>
    </row>
    <row r="3" spans="1:7" ht="13.5" hidden="1" customHeight="1">
      <c r="A3" s="63" t="s">
        <v>325</v>
      </c>
      <c r="B3" s="64"/>
      <c r="C3" s="64"/>
      <c r="D3" s="64"/>
    </row>
    <row r="4" spans="1:7" ht="44.25" customHeight="1">
      <c r="A4" s="65" t="s">
        <v>594</v>
      </c>
      <c r="B4" s="65"/>
      <c r="C4" s="65"/>
      <c r="D4" s="65"/>
      <c r="E4" s="65"/>
      <c r="F4" s="65"/>
      <c r="G4" s="65"/>
    </row>
    <row r="5" spans="1:7" s="100" customFormat="1" ht="53.1" customHeight="1">
      <c r="A5" s="98" t="s">
        <v>341</v>
      </c>
      <c r="B5" s="99" t="s">
        <v>445</v>
      </c>
      <c r="C5" s="99"/>
      <c r="D5" s="99"/>
      <c r="E5" s="99" t="s">
        <v>446</v>
      </c>
      <c r="F5" s="99"/>
      <c r="G5" s="99"/>
    </row>
    <row r="6" spans="1:7" s="100" customFormat="1" ht="57" customHeight="1">
      <c r="A6" s="101"/>
      <c r="B6" s="102" t="s">
        <v>436</v>
      </c>
      <c r="C6" s="102" t="s">
        <v>525</v>
      </c>
      <c r="D6" s="102" t="s">
        <v>526</v>
      </c>
      <c r="E6" s="102" t="s">
        <v>436</v>
      </c>
      <c r="F6" s="102" t="s">
        <v>525</v>
      </c>
      <c r="G6" s="102" t="s">
        <v>526</v>
      </c>
    </row>
    <row r="7" spans="1:7" s="100" customFormat="1" ht="50.1" customHeight="1">
      <c r="A7" s="104" t="s">
        <v>441</v>
      </c>
      <c r="B7" s="105">
        <f>SUM(C7:D7)</f>
        <v>1000</v>
      </c>
      <c r="C7" s="105">
        <v>1000</v>
      </c>
      <c r="D7" s="105"/>
      <c r="E7" s="105"/>
      <c r="F7" s="105"/>
      <c r="G7" s="105"/>
    </row>
    <row r="8" spans="1:7" s="100" customFormat="1" ht="50.1" customHeight="1">
      <c r="A8" s="104" t="s">
        <v>447</v>
      </c>
      <c r="B8" s="148">
        <v>13026.09</v>
      </c>
      <c r="C8" s="107">
        <v>13026</v>
      </c>
      <c r="D8" s="107"/>
      <c r="E8" s="148"/>
      <c r="F8" s="107"/>
      <c r="G8" s="107"/>
    </row>
    <row r="9" spans="1:7" s="100" customFormat="1" ht="50.1" customHeight="1">
      <c r="A9" s="104" t="s">
        <v>448</v>
      </c>
      <c r="B9" s="105">
        <f>C9</f>
        <v>8600</v>
      </c>
      <c r="C9" s="105">
        <v>8600</v>
      </c>
      <c r="D9" s="107"/>
      <c r="E9" s="105"/>
      <c r="F9" s="105"/>
      <c r="G9" s="107"/>
    </row>
    <row r="10" spans="1:7" s="100" customFormat="1" ht="50.1" customHeight="1">
      <c r="A10" s="104" t="s">
        <v>442</v>
      </c>
      <c r="B10" s="105"/>
      <c r="C10" s="105"/>
      <c r="D10" s="105"/>
      <c r="E10" s="105"/>
      <c r="F10" s="105"/>
      <c r="G10" s="105"/>
    </row>
    <row r="11" spans="1:7" s="100" customFormat="1" ht="50.1" customHeight="1">
      <c r="A11" s="104" t="s">
        <v>443</v>
      </c>
      <c r="B11" s="105"/>
      <c r="C11" s="105"/>
      <c r="D11" s="105"/>
      <c r="E11" s="105"/>
      <c r="F11" s="105"/>
      <c r="G11" s="105"/>
    </row>
    <row r="12" spans="1:7" s="100" customFormat="1" ht="50.1" customHeight="1">
      <c r="A12" s="104" t="s">
        <v>444</v>
      </c>
      <c r="B12" s="105">
        <f>SUM(C12:D12)</f>
        <v>9600</v>
      </c>
      <c r="C12" s="105">
        <f>C9+C7-C10-C11</f>
        <v>9600</v>
      </c>
      <c r="D12" s="105"/>
      <c r="E12" s="105"/>
      <c r="F12" s="105"/>
      <c r="G12" s="105"/>
    </row>
    <row r="13" spans="1:7" s="97" customFormat="1" ht="15.6" customHeight="1">
      <c r="A13" s="108"/>
      <c r="B13" s="109"/>
      <c r="C13" s="109"/>
      <c r="D13" s="109"/>
    </row>
    <row r="14" spans="1:7" s="97" customFormat="1" ht="15.6" customHeight="1">
      <c r="A14" s="108"/>
      <c r="B14" s="109"/>
      <c r="C14" s="109"/>
      <c r="D14" s="109"/>
    </row>
    <row r="15" spans="1:7" s="97" customFormat="1" ht="16.899999999999999" customHeight="1">
      <c r="A15" s="108"/>
      <c r="B15" s="109"/>
      <c r="C15" s="109"/>
      <c r="D15" s="109"/>
    </row>
    <row r="16" spans="1:7" s="97" customFormat="1" ht="16.899999999999999" customHeight="1">
      <c r="A16" s="108"/>
      <c r="B16" s="109"/>
      <c r="C16" s="109"/>
      <c r="D16" s="109"/>
    </row>
    <row r="17" spans="1:4" s="97" customFormat="1" ht="16.899999999999999" customHeight="1">
      <c r="A17" s="108"/>
      <c r="B17" s="109"/>
      <c r="C17" s="109"/>
      <c r="D17" s="109"/>
    </row>
    <row r="18" spans="1:4" s="97" customFormat="1" ht="16.899999999999999" customHeight="1">
      <c r="A18" s="108"/>
      <c r="B18" s="109"/>
      <c r="C18" s="109"/>
      <c r="D18" s="109"/>
    </row>
    <row r="19" spans="1:4" s="97" customFormat="1" ht="16.899999999999999" customHeight="1">
      <c r="A19" s="108"/>
      <c r="B19" s="109"/>
      <c r="C19" s="109"/>
      <c r="D19" s="109"/>
    </row>
  </sheetData>
  <mergeCells count="7">
    <mergeCell ref="E5:G5"/>
    <mergeCell ref="A4:G4"/>
    <mergeCell ref="A1:D1"/>
    <mergeCell ref="A2:D2"/>
    <mergeCell ref="A3:D3"/>
    <mergeCell ref="A5:A6"/>
    <mergeCell ref="B5:D5"/>
  </mergeCells>
  <phoneticPr fontId="97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23"/>
  <sheetViews>
    <sheetView workbookViewId="0">
      <selection activeCell="H20" sqref="H20"/>
    </sheetView>
  </sheetViews>
  <sheetFormatPr defaultColWidth="9" defaultRowHeight="13.5"/>
  <cols>
    <col min="1" max="1" width="46" style="177" customWidth="1"/>
    <col min="2" max="2" width="20.375" style="6" customWidth="1"/>
    <col min="3" max="3" width="17" style="6" customWidth="1"/>
    <col min="4" max="4" width="16.125" style="6" customWidth="1"/>
    <col min="5" max="5" width="17.5" style="6" customWidth="1"/>
    <col min="6" max="6" width="19.25" style="6" customWidth="1"/>
    <col min="7" max="7" width="16.875" style="6" customWidth="1"/>
    <col min="8" max="8" width="17.875" style="6" customWidth="1"/>
    <col min="9" max="9" width="16" style="6" customWidth="1"/>
    <col min="10" max="16384" width="9" style="6"/>
  </cols>
  <sheetData>
    <row r="1" spans="1:9" ht="29.1" customHeight="1">
      <c r="A1" s="178" t="s">
        <v>8</v>
      </c>
      <c r="B1" s="179"/>
      <c r="C1" s="179"/>
      <c r="D1" s="180"/>
      <c r="E1" s="179"/>
      <c r="F1" s="179"/>
      <c r="G1" s="179"/>
      <c r="H1" s="179"/>
      <c r="I1" s="179"/>
    </row>
    <row r="2" spans="1:9" ht="24.95" customHeight="1">
      <c r="A2" s="175"/>
      <c r="B2" s="7"/>
      <c r="C2" s="8"/>
      <c r="D2" s="9"/>
      <c r="E2" s="7"/>
      <c r="F2" s="7"/>
      <c r="G2" s="7"/>
      <c r="H2" s="7"/>
      <c r="I2" s="10" t="s">
        <v>9</v>
      </c>
    </row>
    <row r="3" spans="1:9" s="171" customFormat="1" ht="48" customHeight="1">
      <c r="A3" s="158" t="s">
        <v>542</v>
      </c>
      <c r="B3" s="159" t="s">
        <v>543</v>
      </c>
      <c r="C3" s="160" t="s">
        <v>544</v>
      </c>
      <c r="D3" s="160" t="s">
        <v>545</v>
      </c>
      <c r="E3" s="161" t="s">
        <v>546</v>
      </c>
      <c r="F3" s="162" t="s">
        <v>547</v>
      </c>
      <c r="G3" s="162" t="s">
        <v>548</v>
      </c>
      <c r="H3" s="162" t="s">
        <v>549</v>
      </c>
      <c r="I3" s="159" t="s">
        <v>550</v>
      </c>
    </row>
    <row r="4" spans="1:9" s="171" customFormat="1" ht="29.1" customHeight="1">
      <c r="A4" s="164" t="s">
        <v>551</v>
      </c>
      <c r="B4" s="172">
        <f t="shared" ref="B4:B7" si="0">C4+D4+E4+F4+G4+H4+I4</f>
        <v>244123731.38999996</v>
      </c>
      <c r="C4" s="173">
        <v>76189458.299999997</v>
      </c>
      <c r="D4" s="173">
        <v>20881025.399999999</v>
      </c>
      <c r="E4" s="172">
        <v>71173255.379999995</v>
      </c>
      <c r="F4" s="172">
        <v>38804140.329999998</v>
      </c>
      <c r="G4" s="172">
        <v>25835385</v>
      </c>
      <c r="H4" s="172">
        <v>7294942.5700000003</v>
      </c>
      <c r="I4" s="174">
        <v>3945524.41</v>
      </c>
    </row>
    <row r="5" spans="1:9" s="171" customFormat="1" ht="29.1" customHeight="1">
      <c r="A5" s="168" t="s">
        <v>552</v>
      </c>
      <c r="B5" s="172">
        <f t="shared" si="0"/>
        <v>158029564.99000001</v>
      </c>
      <c r="C5" s="172">
        <v>32885774.16</v>
      </c>
      <c r="D5" s="172">
        <v>7436566</v>
      </c>
      <c r="E5" s="172">
        <v>64536795.520000003</v>
      </c>
      <c r="F5" s="172">
        <v>38071036.789999999</v>
      </c>
      <c r="G5" s="172">
        <v>8400280</v>
      </c>
      <c r="H5" s="172">
        <v>3423303</v>
      </c>
      <c r="I5" s="174">
        <v>3275809.52</v>
      </c>
    </row>
    <row r="6" spans="1:9" s="171" customFormat="1" ht="29.1" customHeight="1">
      <c r="A6" s="168" t="s">
        <v>553</v>
      </c>
      <c r="B6" s="172">
        <f t="shared" si="0"/>
        <v>37020410</v>
      </c>
      <c r="C6" s="172">
        <v>200000</v>
      </c>
      <c r="D6" s="172">
        <v>13289830</v>
      </c>
      <c r="E6" s="172">
        <v>6130000</v>
      </c>
      <c r="F6" s="172">
        <v>0</v>
      </c>
      <c r="G6" s="172">
        <v>17400580</v>
      </c>
      <c r="H6" s="172">
        <v>0</v>
      </c>
      <c r="I6" s="174">
        <v>0</v>
      </c>
    </row>
    <row r="7" spans="1:9" s="171" customFormat="1" ht="29.1" customHeight="1">
      <c r="A7" s="168" t="s">
        <v>554</v>
      </c>
      <c r="B7" s="172">
        <f t="shared" si="0"/>
        <v>1459357.4000000001</v>
      </c>
      <c r="C7" s="172">
        <v>20000</v>
      </c>
      <c r="D7" s="172">
        <v>154629.4</v>
      </c>
      <c r="E7" s="172">
        <v>506459.86</v>
      </c>
      <c r="F7" s="172">
        <v>733103.54</v>
      </c>
      <c r="G7" s="172">
        <v>34525</v>
      </c>
      <c r="H7" s="172">
        <v>6000</v>
      </c>
      <c r="I7" s="174">
        <v>4639.6000000000004</v>
      </c>
    </row>
    <row r="8" spans="1:9" s="171" customFormat="1" ht="29.1" customHeight="1">
      <c r="A8" s="168" t="s">
        <v>555</v>
      </c>
      <c r="B8" s="172">
        <f>C8+D8</f>
        <v>0</v>
      </c>
      <c r="C8" s="172">
        <v>0</v>
      </c>
      <c r="D8" s="172">
        <v>0</v>
      </c>
      <c r="E8" s="170"/>
      <c r="F8" s="172"/>
      <c r="G8" s="172"/>
      <c r="H8" s="172"/>
      <c r="I8" s="172"/>
    </row>
    <row r="9" spans="1:9" s="171" customFormat="1" ht="29.1" customHeight="1">
      <c r="A9" s="168" t="s">
        <v>556</v>
      </c>
      <c r="B9" s="172">
        <f>C9+D9+E9+F9+I9</f>
        <v>560000</v>
      </c>
      <c r="C9" s="172">
        <v>560000</v>
      </c>
      <c r="D9" s="172">
        <v>0</v>
      </c>
      <c r="E9" s="172">
        <v>0</v>
      </c>
      <c r="F9" s="172">
        <v>0</v>
      </c>
      <c r="G9" s="172"/>
      <c r="H9" s="172"/>
      <c r="I9" s="172">
        <v>0</v>
      </c>
    </row>
    <row r="10" spans="1:9" s="171" customFormat="1" ht="29.1" customHeight="1">
      <c r="A10" s="168" t="s">
        <v>557</v>
      </c>
      <c r="B10" s="172">
        <f t="shared" ref="B10:B14" si="1">C10+D10+E10+F10+G10+H10+I10</f>
        <v>0</v>
      </c>
      <c r="C10" s="172">
        <v>0</v>
      </c>
      <c r="D10" s="172">
        <v>0</v>
      </c>
      <c r="E10" s="172">
        <v>0</v>
      </c>
      <c r="F10" s="172">
        <v>0</v>
      </c>
      <c r="G10" s="172">
        <v>0</v>
      </c>
      <c r="H10" s="172">
        <v>0</v>
      </c>
      <c r="I10" s="172">
        <v>0</v>
      </c>
    </row>
    <row r="11" spans="1:9" s="171" customFormat="1" ht="29.1" customHeight="1">
      <c r="A11" s="168" t="s">
        <v>558</v>
      </c>
      <c r="B11" s="172">
        <f>C11</f>
        <v>0</v>
      </c>
      <c r="C11" s="172">
        <v>0</v>
      </c>
      <c r="D11" s="172"/>
      <c r="E11" s="172"/>
      <c r="F11" s="172"/>
      <c r="G11" s="172"/>
      <c r="H11" s="172"/>
      <c r="I11" s="172"/>
    </row>
    <row r="12" spans="1:9" s="171" customFormat="1" ht="29.1" customHeight="1">
      <c r="A12" s="168" t="s">
        <v>559</v>
      </c>
      <c r="B12" s="172">
        <f>C12</f>
        <v>0</v>
      </c>
      <c r="C12" s="172">
        <v>0</v>
      </c>
      <c r="D12" s="172"/>
      <c r="E12" s="172"/>
      <c r="F12" s="172"/>
      <c r="G12" s="172"/>
      <c r="H12" s="172"/>
      <c r="I12" s="172"/>
    </row>
    <row r="13" spans="1:9" s="171" customFormat="1" ht="29.1" customHeight="1">
      <c r="A13" s="168" t="s">
        <v>560</v>
      </c>
      <c r="B13" s="172">
        <f t="shared" si="1"/>
        <v>250528077.91</v>
      </c>
      <c r="C13" s="172">
        <v>76189458.299999997</v>
      </c>
      <c r="D13" s="172">
        <v>20580440</v>
      </c>
      <c r="E13" s="172">
        <v>87909111.959999993</v>
      </c>
      <c r="F13" s="172">
        <v>30533657.25</v>
      </c>
      <c r="G13" s="172">
        <v>24074943.420000002</v>
      </c>
      <c r="H13" s="172">
        <v>7294942.5700000003</v>
      </c>
      <c r="I13" s="172">
        <v>3945524.41</v>
      </c>
    </row>
    <row r="14" spans="1:9" s="171" customFormat="1" ht="29.1" customHeight="1">
      <c r="A14" s="168" t="s">
        <v>561</v>
      </c>
      <c r="B14" s="172">
        <f t="shared" si="1"/>
        <v>200066804.97999996</v>
      </c>
      <c r="C14" s="172">
        <v>42193684.140000001</v>
      </c>
      <c r="D14" s="172">
        <v>13980440</v>
      </c>
      <c r="E14" s="172">
        <v>87909111.959999993</v>
      </c>
      <c r="F14" s="172">
        <v>30533657.25</v>
      </c>
      <c r="G14" s="172">
        <v>21374853.420000002</v>
      </c>
      <c r="H14" s="172">
        <v>3865639.57</v>
      </c>
      <c r="I14" s="172">
        <v>209418.64</v>
      </c>
    </row>
    <row r="15" spans="1:9" s="171" customFormat="1" ht="29.1" customHeight="1">
      <c r="A15" s="168" t="s">
        <v>562</v>
      </c>
      <c r="B15" s="172">
        <f>C15+D15+E15+F15+I15</f>
        <v>330000</v>
      </c>
      <c r="C15" s="172">
        <v>330000</v>
      </c>
      <c r="D15" s="172">
        <v>0</v>
      </c>
      <c r="E15" s="172">
        <v>0</v>
      </c>
      <c r="F15" s="172">
        <v>0</v>
      </c>
      <c r="G15" s="172"/>
      <c r="H15" s="172"/>
      <c r="I15" s="172">
        <v>0</v>
      </c>
    </row>
    <row r="16" spans="1:9" s="171" customFormat="1" ht="29.1" customHeight="1">
      <c r="A16" s="168" t="s">
        <v>563</v>
      </c>
      <c r="B16" s="172">
        <f t="shared" ref="B16:B20" si="2">C16+D16+E16+F16+G16+H16+I16</f>
        <v>296352</v>
      </c>
      <c r="C16" s="172">
        <v>0</v>
      </c>
      <c r="D16" s="172">
        <v>0</v>
      </c>
      <c r="E16" s="172">
        <v>0</v>
      </c>
      <c r="F16" s="172">
        <v>0</v>
      </c>
      <c r="G16" s="172">
        <v>0</v>
      </c>
      <c r="H16" s="172">
        <v>0</v>
      </c>
      <c r="I16" s="172">
        <v>296352</v>
      </c>
    </row>
    <row r="17" spans="1:9" s="171" customFormat="1" ht="29.1" customHeight="1">
      <c r="A17" s="168" t="s">
        <v>564</v>
      </c>
      <c r="B17" s="172">
        <f>C17</f>
        <v>0</v>
      </c>
      <c r="C17" s="172">
        <v>0</v>
      </c>
      <c r="D17" s="172"/>
      <c r="E17" s="172"/>
      <c r="F17" s="172"/>
      <c r="G17" s="172"/>
      <c r="H17" s="172"/>
      <c r="I17" s="172"/>
    </row>
    <row r="18" spans="1:9" s="171" customFormat="1" ht="29.1" customHeight="1">
      <c r="A18" s="168" t="s">
        <v>565</v>
      </c>
      <c r="B18" s="172">
        <f>C18</f>
        <v>0</v>
      </c>
      <c r="C18" s="172">
        <v>0</v>
      </c>
      <c r="D18" s="172"/>
      <c r="E18" s="172"/>
      <c r="F18" s="172"/>
      <c r="G18" s="172"/>
      <c r="H18" s="172"/>
      <c r="I18" s="172"/>
    </row>
    <row r="19" spans="1:9" s="171" customFormat="1" ht="29.1" customHeight="1">
      <c r="A19" s="164" t="s">
        <v>566</v>
      </c>
      <c r="B19" s="172">
        <f t="shared" si="2"/>
        <v>-6404346.5199999996</v>
      </c>
      <c r="C19" s="172">
        <v>0</v>
      </c>
      <c r="D19" s="172">
        <v>300585.40000000002</v>
      </c>
      <c r="E19" s="172">
        <v>-16735856.58</v>
      </c>
      <c r="F19" s="172">
        <v>8270483.0800000001</v>
      </c>
      <c r="G19" s="172">
        <v>1760441.58</v>
      </c>
      <c r="H19" s="172">
        <v>0</v>
      </c>
      <c r="I19" s="174">
        <v>0</v>
      </c>
    </row>
    <row r="20" spans="1:9" s="171" customFormat="1" ht="29.1" customHeight="1">
      <c r="A20" s="168" t="s">
        <v>567</v>
      </c>
      <c r="B20" s="172">
        <f t="shared" si="2"/>
        <v>86865149.38000001</v>
      </c>
      <c r="C20" s="172">
        <v>0</v>
      </c>
      <c r="D20" s="172">
        <v>9944919.2799999993</v>
      </c>
      <c r="E20" s="172">
        <v>16731523.01</v>
      </c>
      <c r="F20" s="172">
        <v>54592294.890000001</v>
      </c>
      <c r="G20" s="172">
        <v>5596412.2000000002</v>
      </c>
      <c r="H20" s="172">
        <v>0</v>
      </c>
      <c r="I20" s="174">
        <v>0</v>
      </c>
    </row>
    <row r="21" spans="1:9" s="171" customFormat="1" ht="12.75">
      <c r="A21" s="176"/>
    </row>
    <row r="22" spans="1:9" s="171" customFormat="1" ht="12.75">
      <c r="A22" s="176"/>
    </row>
    <row r="23" spans="1:9" s="171" customFormat="1" ht="12.75">
      <c r="A23" s="176"/>
    </row>
  </sheetData>
  <mergeCells count="1">
    <mergeCell ref="A1:I1"/>
  </mergeCells>
  <phoneticPr fontId="97" type="noConversion"/>
  <printOptions horizontalCentered="1" verticalCentered="1"/>
  <pageMargins left="0.35416666666666702" right="0.31458333333333299" top="0.73958333333333304" bottom="0.43263888888888902" header="0.51180555555555596" footer="0.51180555555555596"/>
  <pageSetup paperSize="9" scale="75" firstPageNumber="37" orientation="landscape" useFirstPageNumber="1" errors="blank"/>
  <headerFooter alignWithMargins="0"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I14"/>
  <sheetViews>
    <sheetView workbookViewId="0">
      <selection activeCell="F12" sqref="F12"/>
    </sheetView>
  </sheetViews>
  <sheetFormatPr defaultColWidth="9" defaultRowHeight="13.5"/>
  <cols>
    <col min="1" max="1" width="46" style="6" customWidth="1"/>
    <col min="2" max="2" width="20.375" style="6" customWidth="1"/>
    <col min="3" max="3" width="17" style="6" customWidth="1"/>
    <col min="4" max="4" width="16.125" style="6" customWidth="1"/>
    <col min="5" max="5" width="17.5" style="6" customWidth="1"/>
    <col min="6" max="6" width="19.25" style="6" customWidth="1"/>
    <col min="7" max="7" width="16.875" style="6" customWidth="1"/>
    <col min="8" max="8" width="17.875" style="6" customWidth="1"/>
    <col min="9" max="9" width="16" style="6" customWidth="1"/>
    <col min="10" max="16384" width="9" style="6"/>
  </cols>
  <sheetData>
    <row r="1" spans="1:9" ht="29.1" customHeight="1">
      <c r="A1" s="178" t="s">
        <v>327</v>
      </c>
      <c r="B1" s="179"/>
      <c r="C1" s="179"/>
      <c r="D1" s="180"/>
      <c r="E1" s="179"/>
      <c r="F1" s="179"/>
      <c r="G1" s="179"/>
      <c r="H1" s="179"/>
      <c r="I1" s="179"/>
    </row>
    <row r="2" spans="1:9" ht="24.95" customHeight="1">
      <c r="A2" s="7"/>
      <c r="B2" s="7"/>
      <c r="C2" s="8"/>
      <c r="D2" s="9"/>
      <c r="E2" s="7"/>
      <c r="F2" s="7"/>
      <c r="G2" s="7"/>
      <c r="H2" s="7"/>
      <c r="I2" s="10" t="s">
        <v>9</v>
      </c>
    </row>
    <row r="3" spans="1:9" s="163" customFormat="1" ht="48" customHeight="1">
      <c r="A3" s="158" t="s">
        <v>542</v>
      </c>
      <c r="B3" s="159" t="s">
        <v>543</v>
      </c>
      <c r="C3" s="160" t="s">
        <v>544</v>
      </c>
      <c r="D3" s="160" t="s">
        <v>545</v>
      </c>
      <c r="E3" s="161" t="s">
        <v>546</v>
      </c>
      <c r="F3" s="162" t="s">
        <v>547</v>
      </c>
      <c r="G3" s="162" t="s">
        <v>548</v>
      </c>
      <c r="H3" s="162" t="s">
        <v>549</v>
      </c>
      <c r="I3" s="159" t="s">
        <v>550</v>
      </c>
    </row>
    <row r="4" spans="1:9" s="163" customFormat="1" ht="29.1" customHeight="1">
      <c r="A4" s="164" t="s">
        <v>551</v>
      </c>
      <c r="B4" s="165">
        <f t="shared" ref="B4:B7" si="0">C4+D4+E4+F4+G4+H4+I4</f>
        <v>244123731.38999996</v>
      </c>
      <c r="C4" s="166">
        <v>76189458.299999997</v>
      </c>
      <c r="D4" s="166">
        <v>20881025.399999999</v>
      </c>
      <c r="E4" s="165">
        <v>71173255.379999995</v>
      </c>
      <c r="F4" s="165">
        <v>38804140.329999998</v>
      </c>
      <c r="G4" s="165">
        <v>25835385</v>
      </c>
      <c r="H4" s="165">
        <v>7294942.5700000003</v>
      </c>
      <c r="I4" s="167">
        <v>3945524.41</v>
      </c>
    </row>
    <row r="5" spans="1:9" s="163" customFormat="1" ht="29.1" customHeight="1">
      <c r="A5" s="168" t="s">
        <v>552</v>
      </c>
      <c r="B5" s="165">
        <f t="shared" si="0"/>
        <v>158029564.99000001</v>
      </c>
      <c r="C5" s="165">
        <v>32885774.16</v>
      </c>
      <c r="D5" s="165">
        <v>7436566</v>
      </c>
      <c r="E5" s="165">
        <v>64536795.520000003</v>
      </c>
      <c r="F5" s="165">
        <v>38071036.789999999</v>
      </c>
      <c r="G5" s="165">
        <v>8400280</v>
      </c>
      <c r="H5" s="165">
        <v>3423303</v>
      </c>
      <c r="I5" s="167">
        <v>3275809.52</v>
      </c>
    </row>
    <row r="6" spans="1:9" s="163" customFormat="1" ht="29.1" customHeight="1">
      <c r="A6" s="168" t="s">
        <v>553</v>
      </c>
      <c r="B6" s="165">
        <f t="shared" si="0"/>
        <v>37020410</v>
      </c>
      <c r="C6" s="165">
        <v>200000</v>
      </c>
      <c r="D6" s="165">
        <v>13289830</v>
      </c>
      <c r="E6" s="165">
        <v>6130000</v>
      </c>
      <c r="F6" s="165">
        <v>0</v>
      </c>
      <c r="G6" s="165">
        <v>17400580</v>
      </c>
      <c r="H6" s="165">
        <v>0</v>
      </c>
      <c r="I6" s="167">
        <v>0</v>
      </c>
    </row>
    <row r="7" spans="1:9" s="163" customFormat="1" ht="29.1" customHeight="1">
      <c r="A7" s="169" t="s">
        <v>554</v>
      </c>
      <c r="B7" s="165">
        <f t="shared" si="0"/>
        <v>1459357.4000000001</v>
      </c>
      <c r="C7" s="165">
        <v>20000</v>
      </c>
      <c r="D7" s="165">
        <v>154629.4</v>
      </c>
      <c r="E7" s="165">
        <v>506459.86</v>
      </c>
      <c r="F7" s="165">
        <v>733103.54</v>
      </c>
      <c r="G7" s="165">
        <v>34525</v>
      </c>
      <c r="H7" s="165">
        <v>6000</v>
      </c>
      <c r="I7" s="167">
        <v>4639.6000000000004</v>
      </c>
    </row>
    <row r="8" spans="1:9" s="163" customFormat="1" ht="29.1" customHeight="1">
      <c r="A8" s="169" t="s">
        <v>555</v>
      </c>
      <c r="B8" s="165">
        <f>C8+D8</f>
        <v>0</v>
      </c>
      <c r="C8" s="165">
        <v>0</v>
      </c>
      <c r="D8" s="165">
        <v>0</v>
      </c>
      <c r="E8" s="170"/>
      <c r="F8" s="165"/>
      <c r="G8" s="165"/>
      <c r="H8" s="165"/>
      <c r="I8" s="165"/>
    </row>
    <row r="9" spans="1:9" s="163" customFormat="1" ht="29.1" customHeight="1">
      <c r="A9" s="169" t="s">
        <v>556</v>
      </c>
      <c r="B9" s="165">
        <f>C9+D9+E9+F9+I9</f>
        <v>560000</v>
      </c>
      <c r="C9" s="165">
        <v>560000</v>
      </c>
      <c r="D9" s="165">
        <v>0</v>
      </c>
      <c r="E9" s="165">
        <v>0</v>
      </c>
      <c r="F9" s="165">
        <v>0</v>
      </c>
      <c r="G9" s="165"/>
      <c r="H9" s="165"/>
      <c r="I9" s="165">
        <v>0</v>
      </c>
    </row>
    <row r="10" spans="1:9" s="163" customFormat="1" ht="29.1" customHeight="1">
      <c r="A10" s="169" t="s">
        <v>557</v>
      </c>
      <c r="B10" s="165">
        <f t="shared" ref="B10" si="1">C10+D10+E10+F10+G10+H10+I10</f>
        <v>0</v>
      </c>
      <c r="C10" s="165">
        <v>0</v>
      </c>
      <c r="D10" s="165">
        <v>0</v>
      </c>
      <c r="E10" s="165">
        <v>0</v>
      </c>
      <c r="F10" s="165">
        <v>0</v>
      </c>
      <c r="G10" s="165">
        <v>0</v>
      </c>
      <c r="H10" s="165">
        <v>0</v>
      </c>
      <c r="I10" s="165">
        <v>0</v>
      </c>
    </row>
    <row r="11" spans="1:9" s="163" customFormat="1" ht="29.1" customHeight="1">
      <c r="A11" s="169" t="s">
        <v>558</v>
      </c>
      <c r="B11" s="165">
        <f>C11</f>
        <v>0</v>
      </c>
      <c r="C11" s="165">
        <v>0</v>
      </c>
      <c r="D11" s="165"/>
      <c r="E11" s="165"/>
      <c r="F11" s="165"/>
      <c r="G11" s="165"/>
      <c r="H11" s="165"/>
      <c r="I11" s="165"/>
    </row>
    <row r="12" spans="1:9" s="163" customFormat="1" ht="29.1" customHeight="1">
      <c r="A12" s="169" t="s">
        <v>559</v>
      </c>
      <c r="B12" s="165">
        <f>C12</f>
        <v>0</v>
      </c>
      <c r="C12" s="165">
        <v>0</v>
      </c>
      <c r="D12" s="165"/>
      <c r="E12" s="165"/>
      <c r="F12" s="165"/>
      <c r="G12" s="165"/>
      <c r="H12" s="165"/>
      <c r="I12" s="165"/>
    </row>
    <row r="13" spans="1:9" s="163" customFormat="1" ht="12.75"/>
    <row r="14" spans="1:9" s="163" customFormat="1" ht="12.75"/>
  </sheetData>
  <mergeCells count="1">
    <mergeCell ref="A1:I1"/>
  </mergeCells>
  <phoneticPr fontId="97" type="noConversion"/>
  <printOptions horizontalCentered="1" verticalCentered="1"/>
  <pageMargins left="0.35416666666666702" right="0.31458333333333299" top="0.73958333333333304" bottom="0.43263888888888902" header="0.51180555555555596" footer="0.51180555555555596"/>
  <pageSetup paperSize="9" scale="75" firstPageNumber="37" orientation="landscape" useFirstPageNumber="1" errors="blank"/>
  <headerFooter alignWithMargins="0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sqref="A1:I1"/>
    </sheetView>
  </sheetViews>
  <sheetFormatPr defaultColWidth="9" defaultRowHeight="13.5"/>
  <cols>
    <col min="1" max="1" width="46" style="6" customWidth="1"/>
    <col min="2" max="2" width="20.375" style="6" customWidth="1"/>
    <col min="3" max="3" width="17" style="6" customWidth="1"/>
    <col min="4" max="4" width="16.125" style="6" customWidth="1"/>
    <col min="5" max="5" width="17.5" style="6" customWidth="1"/>
    <col min="6" max="6" width="19.25" style="6" customWidth="1"/>
    <col min="7" max="7" width="16.875" style="6" customWidth="1"/>
    <col min="8" max="8" width="17.875" style="6" customWidth="1"/>
    <col min="9" max="9" width="16" style="6" customWidth="1"/>
    <col min="10" max="16384" width="9" style="6"/>
  </cols>
  <sheetData>
    <row r="1" spans="1:9" s="181" customFormat="1" ht="29.1" customHeight="1">
      <c r="A1" s="178" t="s">
        <v>328</v>
      </c>
      <c r="B1" s="179"/>
      <c r="C1" s="179"/>
      <c r="D1" s="180"/>
      <c r="E1" s="179"/>
      <c r="F1" s="179"/>
      <c r="G1" s="179"/>
      <c r="H1" s="179"/>
      <c r="I1" s="179"/>
    </row>
    <row r="2" spans="1:9" ht="24.95" customHeight="1">
      <c r="A2" s="7"/>
      <c r="B2" s="7"/>
      <c r="C2" s="8"/>
      <c r="D2" s="9"/>
      <c r="E2" s="7"/>
      <c r="F2" s="7"/>
      <c r="G2" s="7"/>
      <c r="H2" s="7"/>
      <c r="I2" s="10" t="s">
        <v>9</v>
      </c>
    </row>
    <row r="3" spans="1:9" s="154" customFormat="1" ht="48" customHeight="1">
      <c r="A3" s="149" t="s">
        <v>539</v>
      </c>
      <c r="B3" s="150" t="s">
        <v>527</v>
      </c>
      <c r="C3" s="151" t="s">
        <v>528</v>
      </c>
      <c r="D3" s="151" t="s">
        <v>529</v>
      </c>
      <c r="E3" s="152" t="s">
        <v>530</v>
      </c>
      <c r="F3" s="153" t="s">
        <v>540</v>
      </c>
      <c r="G3" s="153" t="s">
        <v>531</v>
      </c>
      <c r="H3" s="153" t="s">
        <v>532</v>
      </c>
      <c r="I3" s="150" t="s">
        <v>533</v>
      </c>
    </row>
    <row r="4" spans="1:9" s="154" customFormat="1" ht="29.1" customHeight="1">
      <c r="A4" s="156" t="s">
        <v>534</v>
      </c>
      <c r="B4" s="155">
        <f t="shared" ref="B4:B5" si="0">C4+D4+E4+F4+G4+H4+I4</f>
        <v>250528077.91</v>
      </c>
      <c r="C4" s="155">
        <v>76189458.299999997</v>
      </c>
      <c r="D4" s="155">
        <v>20580440</v>
      </c>
      <c r="E4" s="155">
        <v>87909111.959999993</v>
      </c>
      <c r="F4" s="155">
        <v>30533657.25</v>
      </c>
      <c r="G4" s="155">
        <v>24074943.420000002</v>
      </c>
      <c r="H4" s="155">
        <v>7294942.5700000003</v>
      </c>
      <c r="I4" s="155">
        <v>3945524.41</v>
      </c>
    </row>
    <row r="5" spans="1:9" s="154" customFormat="1" ht="29.1" customHeight="1">
      <c r="A5" s="156" t="s">
        <v>541</v>
      </c>
      <c r="B5" s="155">
        <f t="shared" si="0"/>
        <v>200066804.97999996</v>
      </c>
      <c r="C5" s="155">
        <v>42193684.140000001</v>
      </c>
      <c r="D5" s="155">
        <v>13980440</v>
      </c>
      <c r="E5" s="155">
        <v>87909111.959999993</v>
      </c>
      <c r="F5" s="155">
        <v>30533657.25</v>
      </c>
      <c r="G5" s="155">
        <v>21374853.420000002</v>
      </c>
      <c r="H5" s="155">
        <v>3865639.57</v>
      </c>
      <c r="I5" s="155">
        <v>209418.64</v>
      </c>
    </row>
    <row r="6" spans="1:9" s="154" customFormat="1" ht="29.1" customHeight="1">
      <c r="A6" s="156" t="s">
        <v>535</v>
      </c>
      <c r="B6" s="155">
        <f>C6+D6+E6+F6+I6</f>
        <v>330000</v>
      </c>
      <c r="C6" s="155">
        <v>330000</v>
      </c>
      <c r="D6" s="155">
        <v>0</v>
      </c>
      <c r="E6" s="155">
        <v>0</v>
      </c>
      <c r="F6" s="155">
        <v>0</v>
      </c>
      <c r="G6" s="155"/>
      <c r="H6" s="155"/>
      <c r="I6" s="155">
        <v>0</v>
      </c>
    </row>
    <row r="7" spans="1:9" s="154" customFormat="1" ht="29.1" customHeight="1">
      <c r="A7" s="157" t="s">
        <v>536</v>
      </c>
      <c r="B7" s="155">
        <f t="shared" ref="B7" si="1">C7+D7+E7+F7+G7+H7+I7</f>
        <v>296352</v>
      </c>
      <c r="C7" s="155">
        <v>0</v>
      </c>
      <c r="D7" s="155">
        <v>0</v>
      </c>
      <c r="E7" s="155">
        <v>0</v>
      </c>
      <c r="F7" s="155">
        <v>0</v>
      </c>
      <c r="G7" s="155">
        <v>0</v>
      </c>
      <c r="H7" s="155">
        <v>0</v>
      </c>
      <c r="I7" s="155">
        <v>296352</v>
      </c>
    </row>
    <row r="8" spans="1:9" s="154" customFormat="1" ht="29.1" customHeight="1">
      <c r="A8" s="157" t="s">
        <v>537</v>
      </c>
      <c r="B8" s="155">
        <f>C8</f>
        <v>0</v>
      </c>
      <c r="C8" s="155">
        <v>0</v>
      </c>
      <c r="D8" s="155"/>
      <c r="E8" s="155"/>
      <c r="F8" s="155"/>
      <c r="G8" s="155"/>
      <c r="H8" s="155"/>
      <c r="I8" s="155"/>
    </row>
    <row r="9" spans="1:9" s="154" customFormat="1" ht="29.1" customHeight="1">
      <c r="A9" s="157" t="s">
        <v>538</v>
      </c>
      <c r="B9" s="155">
        <f>C9</f>
        <v>0</v>
      </c>
      <c r="C9" s="155">
        <v>0</v>
      </c>
      <c r="D9" s="155"/>
      <c r="E9" s="155"/>
      <c r="F9" s="155"/>
      <c r="G9" s="155"/>
      <c r="H9" s="155"/>
      <c r="I9" s="155"/>
    </row>
  </sheetData>
  <mergeCells count="1">
    <mergeCell ref="A1:I1"/>
  </mergeCells>
  <phoneticPr fontId="97" type="noConversion"/>
  <printOptions horizontalCentered="1" verticalCentered="1"/>
  <pageMargins left="0.35416666666666702" right="0.31458333333333299" top="0.73958333333333304" bottom="0.43263888888888902" header="0.51180555555555596" footer="0.51180555555555596"/>
  <pageSetup paperSize="9" scale="75" firstPageNumber="37" orientation="landscape" useFirstPageNumber="1" errors="blank"/>
  <headerFooter alignWithMargins="0"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tabSelected="1" workbookViewId="0">
      <selection activeCell="J4" sqref="J4"/>
    </sheetView>
  </sheetViews>
  <sheetFormatPr defaultColWidth="9" defaultRowHeight="14.25"/>
  <cols>
    <col min="1" max="1" width="34.375" style="2" customWidth="1"/>
    <col min="2" max="3" width="11.5" style="3" customWidth="1"/>
    <col min="4" max="4" width="14.75" style="2" customWidth="1"/>
    <col min="5" max="16384" width="9" style="2"/>
  </cols>
  <sheetData>
    <row r="1" spans="1:4" s="1" customFormat="1" ht="36.950000000000003" customHeight="1">
      <c r="A1" s="182" t="s">
        <v>329</v>
      </c>
      <c r="B1" s="182"/>
      <c r="C1" s="182"/>
      <c r="D1" s="182"/>
    </row>
    <row r="2" spans="1:4" s="1" customFormat="1" ht="24" customHeight="1">
      <c r="A2" s="4"/>
      <c r="B2" s="5"/>
      <c r="C2" s="5"/>
      <c r="D2" s="4"/>
    </row>
    <row r="3" spans="1:4" s="186" customFormat="1" ht="29.1" customHeight="1">
      <c r="A3" s="185" t="s">
        <v>568</v>
      </c>
      <c r="B3" s="185"/>
      <c r="C3" s="185"/>
      <c r="D3" s="185"/>
    </row>
    <row r="4" spans="1:4" s="186" customFormat="1" ht="42" customHeight="1">
      <c r="A4" s="187" t="s">
        <v>569</v>
      </c>
      <c r="B4" s="82" t="s">
        <v>405</v>
      </c>
      <c r="C4" s="125" t="s">
        <v>406</v>
      </c>
      <c r="D4" s="82" t="s">
        <v>432</v>
      </c>
    </row>
    <row r="5" spans="1:4" s="183" customFormat="1" ht="29.1" customHeight="1">
      <c r="A5" s="188" t="s">
        <v>570</v>
      </c>
      <c r="B5" s="189"/>
      <c r="C5" s="189">
        <v>50</v>
      </c>
      <c r="D5" s="190"/>
    </row>
    <row r="6" spans="1:4" s="183" customFormat="1" ht="29.1" customHeight="1">
      <c r="A6" s="188" t="s">
        <v>571</v>
      </c>
      <c r="B6" s="189">
        <f t="shared" ref="B6:B8" si="0">SUM(C6:D6)</f>
        <v>0</v>
      </c>
      <c r="C6" s="189"/>
      <c r="D6" s="190"/>
    </row>
    <row r="7" spans="1:4" s="183" customFormat="1" ht="29.1" customHeight="1">
      <c r="A7" s="188" t="s">
        <v>572</v>
      </c>
      <c r="B7" s="189">
        <f t="shared" si="0"/>
        <v>0</v>
      </c>
      <c r="C7" s="189"/>
      <c r="D7" s="190"/>
    </row>
    <row r="8" spans="1:4" s="183" customFormat="1" ht="29.1" customHeight="1">
      <c r="A8" s="188" t="s">
        <v>573</v>
      </c>
      <c r="B8" s="189">
        <f t="shared" si="0"/>
        <v>0</v>
      </c>
      <c r="C8" s="189"/>
      <c r="D8" s="190"/>
    </row>
    <row r="9" spans="1:4" s="183" customFormat="1" ht="29.1" customHeight="1">
      <c r="A9" s="191" t="s">
        <v>574</v>
      </c>
      <c r="B9" s="189">
        <v>2</v>
      </c>
      <c r="C9" s="189"/>
      <c r="D9" s="189"/>
    </row>
    <row r="10" spans="1:4" s="183" customFormat="1" ht="29.1" customHeight="1">
      <c r="A10" s="191" t="s">
        <v>575</v>
      </c>
      <c r="B10" s="189">
        <f>SUM(C10:D10)</f>
        <v>0</v>
      </c>
      <c r="C10" s="189"/>
      <c r="D10" s="189"/>
    </row>
    <row r="11" spans="1:4" s="183" customFormat="1" ht="29.1" customHeight="1">
      <c r="A11" s="192"/>
      <c r="B11" s="193"/>
      <c r="C11" s="193"/>
      <c r="D11" s="194"/>
    </row>
    <row r="12" spans="1:4" s="183" customFormat="1" ht="29.1" customHeight="1">
      <c r="A12" s="195"/>
      <c r="B12" s="189"/>
      <c r="C12" s="189"/>
      <c r="D12" s="189"/>
    </row>
    <row r="13" spans="1:4" s="183" customFormat="1" ht="29.1" customHeight="1">
      <c r="A13" s="195" t="s">
        <v>576</v>
      </c>
      <c r="B13" s="189">
        <f>SUM(B5:B10)</f>
        <v>2</v>
      </c>
      <c r="C13" s="189">
        <f>SUM(C5:C10)</f>
        <v>50</v>
      </c>
      <c r="D13" s="85" t="str">
        <f>TEXT(C13/B13,"0.0%")</f>
        <v>2500.0%</v>
      </c>
    </row>
    <row r="14" spans="1:4" s="183" customFormat="1" ht="29.1" customHeight="1">
      <c r="A14" s="191" t="s">
        <v>577</v>
      </c>
      <c r="B14" s="189"/>
      <c r="C14" s="189"/>
      <c r="D14" s="85"/>
    </row>
    <row r="15" spans="1:4" s="183" customFormat="1" ht="29.1" customHeight="1">
      <c r="A15" s="195" t="s">
        <v>578</v>
      </c>
      <c r="B15" s="189">
        <f t="shared" ref="B15:C15" si="1">SUM(B13:B14)</f>
        <v>2</v>
      </c>
      <c r="C15" s="189">
        <f t="shared" si="1"/>
        <v>50</v>
      </c>
      <c r="D15" s="85" t="str">
        <f>TEXT(C15/B15,"0.0%")</f>
        <v>2500.0%</v>
      </c>
    </row>
    <row r="16" spans="1:4" s="183" customFormat="1" ht="15">
      <c r="B16" s="184"/>
      <c r="C16" s="184"/>
    </row>
    <row r="17" spans="2:3" s="183" customFormat="1" ht="15">
      <c r="B17" s="184"/>
      <c r="C17" s="184"/>
    </row>
  </sheetData>
  <mergeCells count="2">
    <mergeCell ref="A1:D1"/>
    <mergeCell ref="A3:D3"/>
  </mergeCells>
  <phoneticPr fontId="97" type="noConversion"/>
  <printOptions horizontalCentered="1" verticalCentered="1"/>
  <pageMargins left="0.43263888888888902" right="0.35416666666666702" top="0.78680555555555598" bottom="0.78680555555555598" header="0.51180555555555596" footer="0.51180555555555596"/>
  <pageSetup paperSize="9" scale="92" orientation="landscape" r:id="rId1"/>
  <headerFooter alignWithMargins="0">
    <oddFooter>&amp;C38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D15"/>
  <sheetViews>
    <sheetView showGridLines="0" showZeros="0" workbookViewId="0">
      <selection activeCell="K12" sqref="K12"/>
    </sheetView>
  </sheetViews>
  <sheetFormatPr defaultColWidth="9" defaultRowHeight="14.25"/>
  <cols>
    <col min="1" max="1" width="35.5" style="2" customWidth="1"/>
    <col min="2" max="3" width="10.875" style="3" customWidth="1"/>
    <col min="4" max="4" width="13.5" style="2" customWidth="1"/>
    <col min="5" max="16384" width="9" style="2"/>
  </cols>
  <sheetData>
    <row r="1" spans="1:4" s="1" customFormat="1" ht="36.950000000000003" customHeight="1">
      <c r="A1" s="182" t="s">
        <v>595</v>
      </c>
      <c r="B1" s="182"/>
      <c r="C1" s="182"/>
      <c r="D1" s="182"/>
    </row>
    <row r="2" spans="1:4" s="1" customFormat="1" ht="24" customHeight="1">
      <c r="B2" s="198" t="s">
        <v>1</v>
      </c>
      <c r="C2" s="198"/>
      <c r="D2" s="198"/>
    </row>
    <row r="3" spans="1:4" s="186" customFormat="1" ht="29.1" customHeight="1">
      <c r="A3" s="185" t="s">
        <v>579</v>
      </c>
      <c r="B3" s="185"/>
      <c r="C3" s="185"/>
      <c r="D3" s="185"/>
    </row>
    <row r="4" spans="1:4" s="186" customFormat="1" ht="42" customHeight="1">
      <c r="A4" s="187" t="s">
        <v>569</v>
      </c>
      <c r="B4" s="82" t="s">
        <v>405</v>
      </c>
      <c r="C4" s="125" t="s">
        <v>406</v>
      </c>
      <c r="D4" s="82" t="s">
        <v>432</v>
      </c>
    </row>
    <row r="5" spans="1:4" s="183" customFormat="1" ht="29.1" customHeight="1">
      <c r="A5" s="196" t="s">
        <v>580</v>
      </c>
      <c r="B5" s="189">
        <v>2</v>
      </c>
      <c r="C5" s="189">
        <v>50</v>
      </c>
      <c r="D5" s="190"/>
    </row>
    <row r="6" spans="1:4" s="183" customFormat="1" ht="29.1" customHeight="1">
      <c r="A6" s="190" t="s">
        <v>581</v>
      </c>
      <c r="B6" s="189">
        <f t="shared" ref="B6:B11" si="0">SUM(C6:D6)</f>
        <v>0</v>
      </c>
      <c r="C6" s="189"/>
      <c r="D6" s="190"/>
    </row>
    <row r="7" spans="1:4" s="183" customFormat="1" ht="29.1" customHeight="1">
      <c r="A7" s="190" t="s">
        <v>582</v>
      </c>
      <c r="B7" s="189">
        <f t="shared" si="0"/>
        <v>0</v>
      </c>
      <c r="C7" s="189"/>
      <c r="D7" s="190"/>
    </row>
    <row r="8" spans="1:4" s="183" customFormat="1" ht="29.1" customHeight="1">
      <c r="A8" s="190" t="s">
        <v>583</v>
      </c>
      <c r="B8" s="189">
        <f t="shared" si="0"/>
        <v>0</v>
      </c>
      <c r="C8" s="189"/>
      <c r="D8" s="190"/>
    </row>
    <row r="9" spans="1:4" s="183" customFormat="1" ht="29.1" customHeight="1">
      <c r="A9" s="190" t="s">
        <v>584</v>
      </c>
      <c r="B9" s="189">
        <f t="shared" si="0"/>
        <v>0</v>
      </c>
      <c r="C9" s="189"/>
      <c r="D9" s="190"/>
    </row>
    <row r="10" spans="1:4" s="183" customFormat="1" ht="29.1" customHeight="1">
      <c r="A10" s="197" t="s">
        <v>585</v>
      </c>
      <c r="B10" s="189">
        <f t="shared" si="0"/>
        <v>0</v>
      </c>
      <c r="C10" s="189"/>
      <c r="D10" s="189" t="s">
        <v>4</v>
      </c>
    </row>
    <row r="11" spans="1:4" s="183" customFormat="1" ht="29.1" customHeight="1">
      <c r="A11" s="190" t="s">
        <v>586</v>
      </c>
      <c r="B11" s="189">
        <f t="shared" si="0"/>
        <v>0</v>
      </c>
      <c r="C11" s="189"/>
      <c r="D11" s="190"/>
    </row>
    <row r="12" spans="1:4" s="183" customFormat="1" ht="29.1" customHeight="1">
      <c r="A12" s="190"/>
      <c r="B12" s="189"/>
      <c r="C12" s="189"/>
      <c r="D12" s="190"/>
    </row>
    <row r="13" spans="1:4" s="183" customFormat="1" ht="29.1" customHeight="1">
      <c r="A13" s="189" t="s">
        <v>587</v>
      </c>
      <c r="B13" s="189">
        <f t="shared" ref="B13:C13" si="1">SUM(B5:B11)</f>
        <v>2</v>
      </c>
      <c r="C13" s="189">
        <f t="shared" si="1"/>
        <v>50</v>
      </c>
      <c r="D13" s="85" t="str">
        <f>TEXT(C13/B13,"0.0%")</f>
        <v>2500.0%</v>
      </c>
    </row>
    <row r="14" spans="1:4" s="183" customFormat="1" ht="29.1" customHeight="1">
      <c r="A14" s="190" t="s">
        <v>588</v>
      </c>
      <c r="B14" s="189"/>
      <c r="C14" s="189"/>
      <c r="D14" s="190"/>
    </row>
    <row r="15" spans="1:4" s="183" customFormat="1" ht="29.1" customHeight="1">
      <c r="A15" s="189" t="s">
        <v>589</v>
      </c>
      <c r="B15" s="189">
        <f t="shared" ref="B15:C15" si="2">SUM(B13:B14)</f>
        <v>2</v>
      </c>
      <c r="C15" s="189">
        <f t="shared" si="2"/>
        <v>50</v>
      </c>
      <c r="D15" s="85" t="str">
        <f>TEXT(C15/B15,"0.0%")</f>
        <v>2500.0%</v>
      </c>
    </row>
  </sheetData>
  <mergeCells count="3">
    <mergeCell ref="B2:D2"/>
    <mergeCell ref="A3:D3"/>
    <mergeCell ref="A1:D1"/>
  </mergeCells>
  <phoneticPr fontId="97" type="noConversion"/>
  <printOptions horizontalCentered="1" verticalCentered="1"/>
  <pageMargins left="0.43263888888888902" right="0.35416666666666702" top="0.78680555555555598" bottom="0.78680555555555598" header="0.51180555555555596" footer="0.51180555555555596"/>
  <pageSetup paperSize="9" scale="92" orientation="landscape" r:id="rId1"/>
  <headerFooter alignWithMargins="0">
    <oddFooter>&amp;C38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33"/>
  <sheetViews>
    <sheetView showGridLines="0" showZeros="0" zoomScale="93" zoomScaleNormal="93" workbookViewId="0">
      <pane xSplit="4" topLeftCell="E1" activePane="topRight" state="frozenSplit"/>
      <selection activeCell="E28" sqref="E28"/>
      <selection pane="topRight" activeCell="J9" sqref="J9"/>
    </sheetView>
  </sheetViews>
  <sheetFormatPr defaultColWidth="9" defaultRowHeight="15"/>
  <cols>
    <col min="1" max="1" width="42.25" style="78" customWidth="1"/>
    <col min="2" max="2" width="28" style="79" customWidth="1"/>
    <col min="3" max="3" width="29.375" style="79" customWidth="1"/>
    <col min="4" max="4" width="32.75" style="80" customWidth="1"/>
    <col min="5" max="16384" width="9" style="78"/>
  </cols>
  <sheetData>
    <row r="1" spans="1:4" s="96" customFormat="1" ht="27.95" customHeight="1">
      <c r="A1" s="94" t="s">
        <v>5</v>
      </c>
      <c r="B1" s="94"/>
      <c r="C1" s="94"/>
      <c r="D1" s="95"/>
    </row>
    <row r="2" spans="1:4" ht="26.1" customHeight="1">
      <c r="D2" s="80" t="s">
        <v>403</v>
      </c>
    </row>
    <row r="3" spans="1:4" ht="27.95" customHeight="1">
      <c r="A3" s="81" t="s">
        <v>404</v>
      </c>
      <c r="B3" s="82" t="s">
        <v>405</v>
      </c>
      <c r="C3" s="81" t="s">
        <v>406</v>
      </c>
      <c r="D3" s="83" t="s">
        <v>432</v>
      </c>
    </row>
    <row r="4" spans="1:4" s="93" customFormat="1" ht="27" customHeight="1">
      <c r="A4" s="90" t="s">
        <v>434</v>
      </c>
      <c r="B4" s="91">
        <f>SUM(B5:B20)</f>
        <v>13405</v>
      </c>
      <c r="C4" s="91">
        <f>SUM(C5:C20)</f>
        <v>14080</v>
      </c>
      <c r="D4" s="92" t="str">
        <f>TEXT(C4/B4,"0.00%")</f>
        <v>105.04%</v>
      </c>
    </row>
    <row r="5" spans="1:4" ht="27" customHeight="1">
      <c r="A5" s="84" t="s">
        <v>407</v>
      </c>
      <c r="B5" s="86">
        <v>6667</v>
      </c>
      <c r="C5" s="86">
        <v>7000</v>
      </c>
      <c r="D5" s="85" t="str">
        <f t="shared" ref="D5:D31" si="0">TEXT(C5/B5,"0.00%")</f>
        <v>104.99%</v>
      </c>
    </row>
    <row r="6" spans="1:4" ht="27" customHeight="1">
      <c r="A6" s="84" t="s">
        <v>408</v>
      </c>
      <c r="B6" s="86">
        <v>805</v>
      </c>
      <c r="C6" s="86">
        <v>850</v>
      </c>
      <c r="D6" s="85" t="str">
        <f t="shared" si="0"/>
        <v>105.59%</v>
      </c>
    </row>
    <row r="7" spans="1:4" ht="27" customHeight="1">
      <c r="A7" s="84" t="s">
        <v>409</v>
      </c>
      <c r="B7" s="86"/>
      <c r="C7" s="86"/>
      <c r="D7" s="85"/>
    </row>
    <row r="8" spans="1:4" ht="27" customHeight="1">
      <c r="A8" s="84" t="s">
        <v>410</v>
      </c>
      <c r="B8" s="86">
        <v>112</v>
      </c>
      <c r="C8" s="86">
        <v>120</v>
      </c>
      <c r="D8" s="85" t="str">
        <f t="shared" si="0"/>
        <v>107.14%</v>
      </c>
    </row>
    <row r="9" spans="1:4" ht="27" customHeight="1">
      <c r="A9" s="84" t="s">
        <v>411</v>
      </c>
      <c r="B9" s="86">
        <v>3382</v>
      </c>
      <c r="C9" s="86">
        <v>3550</v>
      </c>
      <c r="D9" s="85" t="str">
        <f t="shared" si="0"/>
        <v>104.97%</v>
      </c>
    </row>
    <row r="10" spans="1:4" ht="27" customHeight="1">
      <c r="A10" s="84" t="s">
        <v>412</v>
      </c>
      <c r="B10" s="86">
        <v>339</v>
      </c>
      <c r="C10" s="86">
        <v>355</v>
      </c>
      <c r="D10" s="85" t="str">
        <f t="shared" si="0"/>
        <v>104.72%</v>
      </c>
    </row>
    <row r="11" spans="1:4" ht="27" customHeight="1">
      <c r="A11" s="84" t="s">
        <v>413</v>
      </c>
      <c r="B11" s="86">
        <v>363</v>
      </c>
      <c r="C11" s="86">
        <v>380</v>
      </c>
      <c r="D11" s="85" t="str">
        <f t="shared" si="0"/>
        <v>104.68%</v>
      </c>
    </row>
    <row r="12" spans="1:4" ht="27" customHeight="1">
      <c r="A12" s="84" t="s">
        <v>414</v>
      </c>
      <c r="B12" s="86">
        <v>173</v>
      </c>
      <c r="C12" s="86">
        <v>180</v>
      </c>
      <c r="D12" s="85" t="str">
        <f t="shared" si="0"/>
        <v>104.05%</v>
      </c>
    </row>
    <row r="13" spans="1:4" ht="27" customHeight="1">
      <c r="A13" s="84" t="s">
        <v>415</v>
      </c>
      <c r="B13" s="86">
        <v>553</v>
      </c>
      <c r="C13" s="86">
        <v>580</v>
      </c>
      <c r="D13" s="85" t="str">
        <f t="shared" si="0"/>
        <v>104.88%</v>
      </c>
    </row>
    <row r="14" spans="1:4" ht="27" customHeight="1">
      <c r="A14" s="84" t="s">
        <v>416</v>
      </c>
      <c r="B14" s="86">
        <v>14</v>
      </c>
      <c r="C14" s="86">
        <v>15</v>
      </c>
      <c r="D14" s="85" t="str">
        <f t="shared" si="0"/>
        <v>107.14%</v>
      </c>
    </row>
    <row r="15" spans="1:4" ht="27" customHeight="1">
      <c r="A15" s="84" t="s">
        <v>417</v>
      </c>
      <c r="B15" s="86">
        <v>173</v>
      </c>
      <c r="C15" s="86">
        <v>180</v>
      </c>
      <c r="D15" s="85" t="str">
        <f t="shared" si="0"/>
        <v>104.05%</v>
      </c>
    </row>
    <row r="16" spans="1:4" ht="27" customHeight="1">
      <c r="A16" s="84" t="s">
        <v>418</v>
      </c>
      <c r="B16" s="86">
        <v>720</v>
      </c>
      <c r="C16" s="86">
        <v>760</v>
      </c>
      <c r="D16" s="85" t="str">
        <f t="shared" si="0"/>
        <v>105.56%</v>
      </c>
    </row>
    <row r="17" spans="1:4" ht="27" customHeight="1">
      <c r="A17" s="84" t="s">
        <v>419</v>
      </c>
      <c r="B17" s="86">
        <v>91</v>
      </c>
      <c r="C17" s="86">
        <v>95</v>
      </c>
      <c r="D17" s="85" t="str">
        <f t="shared" si="0"/>
        <v>104.40%</v>
      </c>
    </row>
    <row r="18" spans="1:4" ht="27" customHeight="1">
      <c r="A18" s="84" t="s">
        <v>420</v>
      </c>
      <c r="B18" s="86"/>
      <c r="C18" s="86"/>
      <c r="D18" s="85"/>
    </row>
    <row r="19" spans="1:4" ht="27" customHeight="1">
      <c r="A19" s="84" t="s">
        <v>421</v>
      </c>
      <c r="B19" s="86">
        <v>13</v>
      </c>
      <c r="C19" s="86">
        <v>15</v>
      </c>
      <c r="D19" s="85" t="str">
        <f t="shared" si="0"/>
        <v>115.38%</v>
      </c>
    </row>
    <row r="20" spans="1:4" ht="27" customHeight="1">
      <c r="A20" s="84" t="s">
        <v>422</v>
      </c>
      <c r="B20" s="86"/>
      <c r="C20" s="86"/>
      <c r="D20" s="85"/>
    </row>
    <row r="21" spans="1:4" s="93" customFormat="1" ht="27" customHeight="1">
      <c r="A21" s="90" t="s">
        <v>435</v>
      </c>
      <c r="B21" s="91">
        <f>SUM(B22:B29)</f>
        <v>12194</v>
      </c>
      <c r="C21" s="91">
        <f>SUM(C22:C29)</f>
        <v>12440</v>
      </c>
      <c r="D21" s="92" t="str">
        <f t="shared" si="0"/>
        <v>102.02%</v>
      </c>
    </row>
    <row r="22" spans="1:4" ht="27" customHeight="1">
      <c r="A22" s="84" t="s">
        <v>423</v>
      </c>
      <c r="B22" s="86">
        <v>1248</v>
      </c>
      <c r="C22" s="86">
        <v>1310</v>
      </c>
      <c r="D22" s="85" t="str">
        <f t="shared" si="0"/>
        <v>104.97%</v>
      </c>
    </row>
    <row r="23" spans="1:4" ht="27" customHeight="1">
      <c r="A23" s="84" t="s">
        <v>424</v>
      </c>
      <c r="B23" s="86">
        <v>1125</v>
      </c>
      <c r="C23" s="86">
        <v>1180</v>
      </c>
      <c r="D23" s="85" t="str">
        <f t="shared" si="0"/>
        <v>104.89%</v>
      </c>
    </row>
    <row r="24" spans="1:4" ht="27" customHeight="1">
      <c r="A24" s="84" t="s">
        <v>425</v>
      </c>
      <c r="B24" s="86">
        <v>494</v>
      </c>
      <c r="C24" s="86">
        <v>520</v>
      </c>
      <c r="D24" s="85" t="str">
        <f t="shared" si="0"/>
        <v>105.26%</v>
      </c>
    </row>
    <row r="25" spans="1:4" ht="27" customHeight="1">
      <c r="A25" s="84" t="s">
        <v>426</v>
      </c>
      <c r="B25" s="86"/>
      <c r="C25" s="86"/>
      <c r="D25" s="85"/>
    </row>
    <row r="26" spans="1:4" ht="27" customHeight="1">
      <c r="A26" s="84" t="s">
        <v>427</v>
      </c>
      <c r="B26" s="86">
        <v>9284</v>
      </c>
      <c r="C26" s="86">
        <v>9390</v>
      </c>
      <c r="D26" s="85" t="str">
        <f t="shared" si="0"/>
        <v>101.14%</v>
      </c>
    </row>
    <row r="27" spans="1:4" ht="27" customHeight="1">
      <c r="A27" s="84" t="s">
        <v>428</v>
      </c>
      <c r="B27" s="86">
        <v>20</v>
      </c>
      <c r="C27" s="86">
        <v>20</v>
      </c>
      <c r="D27" s="85" t="str">
        <f t="shared" si="0"/>
        <v>100.00%</v>
      </c>
    </row>
    <row r="28" spans="1:4" s="87" customFormat="1" ht="27" customHeight="1">
      <c r="A28" s="84" t="s">
        <v>429</v>
      </c>
      <c r="B28" s="86">
        <v>23</v>
      </c>
      <c r="C28" s="86">
        <v>20</v>
      </c>
      <c r="D28" s="85" t="str">
        <f t="shared" si="0"/>
        <v>86.96%</v>
      </c>
    </row>
    <row r="29" spans="1:4" s="87" customFormat="1" ht="27" customHeight="1">
      <c r="A29" s="84" t="s">
        <v>430</v>
      </c>
      <c r="B29" s="86"/>
      <c r="C29" s="86"/>
      <c r="D29" s="85"/>
    </row>
    <row r="30" spans="1:4" s="87" customFormat="1" ht="27" customHeight="1">
      <c r="A30" s="84"/>
      <c r="B30" s="86"/>
      <c r="C30" s="86"/>
      <c r="D30" s="85"/>
    </row>
    <row r="31" spans="1:4" s="93" customFormat="1" ht="27" customHeight="1">
      <c r="A31" s="81" t="s">
        <v>431</v>
      </c>
      <c r="B31" s="91">
        <f>B21+B4</f>
        <v>25599</v>
      </c>
      <c r="C31" s="91">
        <f>C21+C4</f>
        <v>26520</v>
      </c>
      <c r="D31" s="92" t="str">
        <f t="shared" si="0"/>
        <v>103.60%</v>
      </c>
    </row>
    <row r="32" spans="1:4" ht="30.75" customHeight="1">
      <c r="A32" s="88" t="s">
        <v>433</v>
      </c>
      <c r="B32" s="88"/>
      <c r="C32" s="88"/>
      <c r="D32" s="89"/>
    </row>
    <row r="33" ht="14.1" customHeight="1"/>
  </sheetData>
  <mergeCells count="2">
    <mergeCell ref="A1:D1"/>
    <mergeCell ref="A32:D32"/>
  </mergeCells>
  <phoneticPr fontId="97" type="noConversion"/>
  <printOptions horizontalCentered="1"/>
  <pageMargins left="0.55069444444444404" right="0.468055555555556" top="0.86597222222222203" bottom="0.59027777777777801" header="0.66874999999999996" footer="0.39305555555555599"/>
  <pageSetup paperSize="9" firstPageNumber="16" orientation="landscape" useFirstPageNumber="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310"/>
  <sheetViews>
    <sheetView workbookViewId="0">
      <selection activeCell="J10" sqref="J10"/>
    </sheetView>
  </sheetViews>
  <sheetFormatPr defaultRowHeight="19.5" customHeight="1"/>
  <cols>
    <col min="1" max="3" width="6.375" style="21" customWidth="1"/>
    <col min="4" max="4" width="29.25" style="34" customWidth="1"/>
    <col min="5" max="5" width="38" style="35" customWidth="1"/>
    <col min="6" max="16384" width="9" style="21"/>
  </cols>
  <sheetData>
    <row r="1" spans="1:5" ht="46.5" customHeight="1">
      <c r="A1" s="53" t="s">
        <v>320</v>
      </c>
      <c r="B1" s="53" t="s">
        <v>63</v>
      </c>
      <c r="C1" s="53" t="s">
        <v>63</v>
      </c>
      <c r="D1" s="53" t="s">
        <v>63</v>
      </c>
      <c r="E1" s="53" t="s">
        <v>63</v>
      </c>
    </row>
    <row r="2" spans="1:5" ht="19.5" customHeight="1">
      <c r="A2" s="72" t="s">
        <v>64</v>
      </c>
      <c r="B2" s="73"/>
      <c r="C2" s="73"/>
      <c r="D2" s="73"/>
      <c r="E2" s="73"/>
    </row>
    <row r="3" spans="1:5" ht="19.5" customHeight="1">
      <c r="A3" s="54" t="s">
        <v>65</v>
      </c>
      <c r="B3" s="55" t="s">
        <v>66</v>
      </c>
      <c r="C3" s="55" t="s">
        <v>67</v>
      </c>
      <c r="D3" s="54" t="s">
        <v>68</v>
      </c>
      <c r="E3" s="56" t="s">
        <v>69</v>
      </c>
    </row>
    <row r="4" spans="1:5" ht="19.5" customHeight="1">
      <c r="A4" s="54"/>
      <c r="B4" s="55" t="s">
        <v>66</v>
      </c>
      <c r="C4" s="55" t="s">
        <v>67</v>
      </c>
      <c r="D4" s="54"/>
      <c r="E4" s="56"/>
    </row>
    <row r="5" spans="1:5" ht="19.5" customHeight="1">
      <c r="A5" s="22" t="s">
        <v>10</v>
      </c>
      <c r="B5" s="22" t="s">
        <v>10</v>
      </c>
      <c r="C5" s="22" t="s">
        <v>10</v>
      </c>
      <c r="D5" s="23" t="s">
        <v>70</v>
      </c>
      <c r="E5" s="24">
        <v>72335</v>
      </c>
    </row>
    <row r="6" spans="1:5" s="29" customFormat="1" ht="19.5" customHeight="1">
      <c r="A6" s="25" t="s">
        <v>11</v>
      </c>
      <c r="B6" s="26" t="s">
        <v>10</v>
      </c>
      <c r="C6" s="26" t="s">
        <v>10</v>
      </c>
      <c r="D6" s="27" t="s">
        <v>293</v>
      </c>
      <c r="E6" s="28">
        <f>E7+E11+E15+E23+E28+E31+E37+E39+E42+E46+E50+E52+E56+E59+E64+E69+E73+E75+E78</f>
        <v>19426.111135999996</v>
      </c>
    </row>
    <row r="7" spans="1:5" ht="19.5" customHeight="1">
      <c r="A7" s="30" t="s">
        <v>11</v>
      </c>
      <c r="B7" s="31" t="s">
        <v>12</v>
      </c>
      <c r="C7" s="31" t="s">
        <v>10</v>
      </c>
      <c r="D7" s="32" t="s">
        <v>71</v>
      </c>
      <c r="E7" s="24">
        <v>280.17551600000002</v>
      </c>
    </row>
    <row r="8" spans="1:5" ht="19.5" customHeight="1">
      <c r="A8" s="30" t="s">
        <v>11</v>
      </c>
      <c r="B8" s="31" t="s">
        <v>12</v>
      </c>
      <c r="C8" s="31" t="s">
        <v>12</v>
      </c>
      <c r="D8" s="32" t="s">
        <v>72</v>
      </c>
      <c r="E8" s="24">
        <v>273.375516</v>
      </c>
    </row>
    <row r="9" spans="1:5" ht="19.5" customHeight="1">
      <c r="A9" s="30" t="s">
        <v>11</v>
      </c>
      <c r="B9" s="31" t="s">
        <v>12</v>
      </c>
      <c r="C9" s="31" t="s">
        <v>13</v>
      </c>
      <c r="D9" s="32" t="s">
        <v>73</v>
      </c>
      <c r="E9" s="24">
        <v>4.8</v>
      </c>
    </row>
    <row r="10" spans="1:5" ht="19.5" customHeight="1">
      <c r="A10" s="30" t="s">
        <v>11</v>
      </c>
      <c r="B10" s="31" t="s">
        <v>12</v>
      </c>
      <c r="C10" s="31" t="s">
        <v>14</v>
      </c>
      <c r="D10" s="32" t="s">
        <v>74</v>
      </c>
      <c r="E10" s="24">
        <v>2</v>
      </c>
    </row>
    <row r="11" spans="1:5" ht="19.5" customHeight="1">
      <c r="A11" s="30" t="s">
        <v>11</v>
      </c>
      <c r="B11" s="31" t="s">
        <v>15</v>
      </c>
      <c r="C11" s="31" t="s">
        <v>10</v>
      </c>
      <c r="D11" s="32" t="s">
        <v>75</v>
      </c>
      <c r="E11" s="24">
        <v>259.27990399999999</v>
      </c>
    </row>
    <row r="12" spans="1:5" ht="19.5" customHeight="1">
      <c r="A12" s="30" t="s">
        <v>11</v>
      </c>
      <c r="B12" s="31" t="s">
        <v>15</v>
      </c>
      <c r="C12" s="31" t="s">
        <v>12</v>
      </c>
      <c r="D12" s="32" t="s">
        <v>72</v>
      </c>
      <c r="E12" s="24">
        <v>158.75043200000002</v>
      </c>
    </row>
    <row r="13" spans="1:5" ht="19.5" customHeight="1">
      <c r="A13" s="30" t="s">
        <v>11</v>
      </c>
      <c r="B13" s="31" t="s">
        <v>15</v>
      </c>
      <c r="C13" s="31" t="s">
        <v>15</v>
      </c>
      <c r="D13" s="32" t="s">
        <v>76</v>
      </c>
      <c r="E13" s="24">
        <v>47.129472</v>
      </c>
    </row>
    <row r="14" spans="1:5" ht="19.5" customHeight="1">
      <c r="A14" s="30" t="s">
        <v>11</v>
      </c>
      <c r="B14" s="31" t="s">
        <v>15</v>
      </c>
      <c r="C14" s="31" t="s">
        <v>14</v>
      </c>
      <c r="D14" s="32" t="s">
        <v>77</v>
      </c>
      <c r="E14" s="24">
        <v>53.4</v>
      </c>
    </row>
    <row r="15" spans="1:5" ht="19.5" customHeight="1">
      <c r="A15" s="30" t="s">
        <v>11</v>
      </c>
      <c r="B15" s="31" t="s">
        <v>16</v>
      </c>
      <c r="C15" s="31" t="s">
        <v>10</v>
      </c>
      <c r="D15" s="32" t="s">
        <v>78</v>
      </c>
      <c r="E15" s="24">
        <v>13305.017532</v>
      </c>
    </row>
    <row r="16" spans="1:5" ht="19.5" customHeight="1">
      <c r="A16" s="30" t="s">
        <v>11</v>
      </c>
      <c r="B16" s="31" t="s">
        <v>16</v>
      </c>
      <c r="C16" s="31" t="s">
        <v>12</v>
      </c>
      <c r="D16" s="32" t="s">
        <v>72</v>
      </c>
      <c r="E16" s="24">
        <v>7233.9536319999988</v>
      </c>
    </row>
    <row r="17" spans="1:5" ht="19.5" customHeight="1">
      <c r="A17" s="30" t="s">
        <v>11</v>
      </c>
      <c r="B17" s="31" t="s">
        <v>16</v>
      </c>
      <c r="C17" s="31" t="s">
        <v>15</v>
      </c>
      <c r="D17" s="32" t="s">
        <v>76</v>
      </c>
      <c r="E17" s="24">
        <v>525.02878399999997</v>
      </c>
    </row>
    <row r="18" spans="1:5" ht="19.5" customHeight="1">
      <c r="A18" s="30" t="s">
        <v>11</v>
      </c>
      <c r="B18" s="31" t="s">
        <v>16</v>
      </c>
      <c r="C18" s="31" t="s">
        <v>16</v>
      </c>
      <c r="D18" s="32" t="s">
        <v>79</v>
      </c>
      <c r="E18" s="24">
        <v>832.43355199999996</v>
      </c>
    </row>
    <row r="19" spans="1:5" ht="19.5" customHeight="1">
      <c r="A19" s="30" t="s">
        <v>11</v>
      </c>
      <c r="B19" s="31" t="s">
        <v>16</v>
      </c>
      <c r="C19" s="31" t="s">
        <v>17</v>
      </c>
      <c r="D19" s="32" t="s">
        <v>80</v>
      </c>
      <c r="E19" s="24">
        <v>648</v>
      </c>
    </row>
    <row r="20" spans="1:5" ht="19.5" customHeight="1">
      <c r="A20" s="30" t="s">
        <v>11</v>
      </c>
      <c r="B20" s="31" t="s">
        <v>16</v>
      </c>
      <c r="C20" s="31" t="s">
        <v>18</v>
      </c>
      <c r="D20" s="32" t="s">
        <v>81</v>
      </c>
      <c r="E20" s="24">
        <v>575.52</v>
      </c>
    </row>
    <row r="21" spans="1:5" ht="19.5" customHeight="1">
      <c r="A21" s="30" t="s">
        <v>11</v>
      </c>
      <c r="B21" s="31" t="s">
        <v>16</v>
      </c>
      <c r="C21" s="31" t="s">
        <v>19</v>
      </c>
      <c r="D21" s="32" t="s">
        <v>82</v>
      </c>
      <c r="E21" s="24">
        <v>325.57696400000003</v>
      </c>
    </row>
    <row r="22" spans="1:5" ht="19.5" customHeight="1">
      <c r="A22" s="30" t="s">
        <v>11</v>
      </c>
      <c r="B22" s="31" t="s">
        <v>16</v>
      </c>
      <c r="C22" s="31" t="s">
        <v>14</v>
      </c>
      <c r="D22" s="32" t="s">
        <v>83</v>
      </c>
      <c r="E22" s="24">
        <f>3274.5046-100-10</f>
        <v>3164.5046000000002</v>
      </c>
    </row>
    <row r="23" spans="1:5" ht="19.5" customHeight="1">
      <c r="A23" s="30" t="s">
        <v>11</v>
      </c>
      <c r="B23" s="31" t="s">
        <v>17</v>
      </c>
      <c r="C23" s="31" t="s">
        <v>10</v>
      </c>
      <c r="D23" s="32" t="s">
        <v>84</v>
      </c>
      <c r="E23" s="24">
        <v>1048.1114359999999</v>
      </c>
    </row>
    <row r="24" spans="1:5" ht="19.5" customHeight="1">
      <c r="A24" s="30" t="s">
        <v>11</v>
      </c>
      <c r="B24" s="31" t="s">
        <v>17</v>
      </c>
      <c r="C24" s="31" t="s">
        <v>12</v>
      </c>
      <c r="D24" s="32" t="s">
        <v>72</v>
      </c>
      <c r="E24" s="24">
        <v>323.7013</v>
      </c>
    </row>
    <row r="25" spans="1:5" ht="19.5" customHeight="1">
      <c r="A25" s="30" t="s">
        <v>11</v>
      </c>
      <c r="B25" s="31" t="s">
        <v>17</v>
      </c>
      <c r="C25" s="31" t="s">
        <v>20</v>
      </c>
      <c r="D25" s="32" t="s">
        <v>85</v>
      </c>
      <c r="E25" s="24">
        <v>470</v>
      </c>
    </row>
    <row r="26" spans="1:5" ht="19.5" customHeight="1">
      <c r="A26" s="30" t="s">
        <v>11</v>
      </c>
      <c r="B26" s="31" t="s">
        <v>17</v>
      </c>
      <c r="C26" s="31" t="s">
        <v>19</v>
      </c>
      <c r="D26" s="32" t="s">
        <v>82</v>
      </c>
      <c r="E26" s="24">
        <v>168.01013600000002</v>
      </c>
    </row>
    <row r="27" spans="1:5" ht="19.5" customHeight="1">
      <c r="A27" s="30" t="s">
        <v>11</v>
      </c>
      <c r="B27" s="31" t="s">
        <v>17</v>
      </c>
      <c r="C27" s="31" t="s">
        <v>14</v>
      </c>
      <c r="D27" s="32" t="s">
        <v>86</v>
      </c>
      <c r="E27" s="24">
        <v>86.4</v>
      </c>
    </row>
    <row r="28" spans="1:5" ht="19.5" customHeight="1">
      <c r="A28" s="30" t="s">
        <v>11</v>
      </c>
      <c r="B28" s="31" t="s">
        <v>18</v>
      </c>
      <c r="C28" s="31" t="s">
        <v>10</v>
      </c>
      <c r="D28" s="32" t="s">
        <v>87</v>
      </c>
      <c r="E28" s="24">
        <v>136.33972</v>
      </c>
    </row>
    <row r="29" spans="1:5" ht="19.5" customHeight="1">
      <c r="A29" s="30" t="s">
        <v>11</v>
      </c>
      <c r="B29" s="31" t="s">
        <v>18</v>
      </c>
      <c r="C29" s="31" t="s">
        <v>12</v>
      </c>
      <c r="D29" s="32" t="s">
        <v>72</v>
      </c>
      <c r="E29" s="24">
        <v>100.33972</v>
      </c>
    </row>
    <row r="30" spans="1:5" ht="19.5" customHeight="1">
      <c r="A30" s="30" t="s">
        <v>11</v>
      </c>
      <c r="B30" s="31" t="s">
        <v>18</v>
      </c>
      <c r="C30" s="31" t="s">
        <v>18</v>
      </c>
      <c r="D30" s="32" t="s">
        <v>88</v>
      </c>
      <c r="E30" s="24">
        <v>36</v>
      </c>
    </row>
    <row r="31" spans="1:5" ht="19.5" customHeight="1">
      <c r="A31" s="30" t="s">
        <v>11</v>
      </c>
      <c r="B31" s="31" t="s">
        <v>20</v>
      </c>
      <c r="C31" s="31" t="s">
        <v>10</v>
      </c>
      <c r="D31" s="32" t="s">
        <v>89</v>
      </c>
      <c r="E31" s="24">
        <v>717.33991600000002</v>
      </c>
    </row>
    <row r="32" spans="1:5" ht="19.5" customHeight="1">
      <c r="A32" s="30" t="s">
        <v>11</v>
      </c>
      <c r="B32" s="31" t="s">
        <v>20</v>
      </c>
      <c r="C32" s="31" t="s">
        <v>12</v>
      </c>
      <c r="D32" s="32" t="s">
        <v>72</v>
      </c>
      <c r="E32" s="24">
        <v>312.73786799999999</v>
      </c>
    </row>
    <row r="33" spans="1:5" ht="19.5" customHeight="1">
      <c r="A33" s="30" t="s">
        <v>11</v>
      </c>
      <c r="B33" s="31" t="s">
        <v>20</v>
      </c>
      <c r="C33" s="31" t="s">
        <v>13</v>
      </c>
      <c r="D33" s="32" t="s">
        <v>90</v>
      </c>
      <c r="E33" s="24">
        <v>45</v>
      </c>
    </row>
    <row r="34" spans="1:5" ht="19.5" customHeight="1">
      <c r="A34" s="30" t="s">
        <v>11</v>
      </c>
      <c r="B34" s="31" t="s">
        <v>20</v>
      </c>
      <c r="C34" s="31" t="s">
        <v>21</v>
      </c>
      <c r="D34" s="32" t="s">
        <v>91</v>
      </c>
      <c r="E34" s="24">
        <v>54</v>
      </c>
    </row>
    <row r="35" spans="1:5" ht="19.5" customHeight="1">
      <c r="A35" s="30" t="s">
        <v>11</v>
      </c>
      <c r="B35" s="31" t="s">
        <v>20</v>
      </c>
      <c r="C35" s="31" t="s">
        <v>19</v>
      </c>
      <c r="D35" s="32" t="s">
        <v>82</v>
      </c>
      <c r="E35" s="24">
        <v>271.20204799999999</v>
      </c>
    </row>
    <row r="36" spans="1:5" ht="19.5" customHeight="1">
      <c r="A36" s="30" t="s">
        <v>11</v>
      </c>
      <c r="B36" s="31" t="s">
        <v>20</v>
      </c>
      <c r="C36" s="31" t="s">
        <v>14</v>
      </c>
      <c r="D36" s="32" t="s">
        <v>92</v>
      </c>
      <c r="E36" s="24">
        <v>34.4</v>
      </c>
    </row>
    <row r="37" spans="1:5" ht="19.5" customHeight="1">
      <c r="A37" s="30" t="s">
        <v>11</v>
      </c>
      <c r="B37" s="31" t="s">
        <v>13</v>
      </c>
      <c r="C37" s="31" t="s">
        <v>10</v>
      </c>
      <c r="D37" s="32" t="s">
        <v>93</v>
      </c>
      <c r="E37" s="24">
        <v>100</v>
      </c>
    </row>
    <row r="38" spans="1:5" ht="19.5" customHeight="1">
      <c r="A38" s="30" t="s">
        <v>11</v>
      </c>
      <c r="B38" s="31" t="s">
        <v>13</v>
      </c>
      <c r="C38" s="31" t="s">
        <v>22</v>
      </c>
      <c r="D38" s="32" t="s">
        <v>94</v>
      </c>
      <c r="E38" s="24">
        <v>100</v>
      </c>
    </row>
    <row r="39" spans="1:5" ht="19.5" customHeight="1">
      <c r="A39" s="30" t="s">
        <v>11</v>
      </c>
      <c r="B39" s="31" t="s">
        <v>21</v>
      </c>
      <c r="C39" s="31" t="s">
        <v>10</v>
      </c>
      <c r="D39" s="32" t="s">
        <v>95</v>
      </c>
      <c r="E39" s="24">
        <v>177.462456</v>
      </c>
    </row>
    <row r="40" spans="1:5" ht="19.5" customHeight="1">
      <c r="A40" s="30" t="s">
        <v>11</v>
      </c>
      <c r="B40" s="31" t="s">
        <v>21</v>
      </c>
      <c r="C40" s="31" t="s">
        <v>12</v>
      </c>
      <c r="D40" s="32" t="s">
        <v>72</v>
      </c>
      <c r="E40" s="24">
        <v>140.47380000000001</v>
      </c>
    </row>
    <row r="41" spans="1:5" ht="19.5" customHeight="1">
      <c r="A41" s="30" t="s">
        <v>11</v>
      </c>
      <c r="B41" s="31" t="s">
        <v>21</v>
      </c>
      <c r="C41" s="31" t="s">
        <v>17</v>
      </c>
      <c r="D41" s="32" t="s">
        <v>96</v>
      </c>
      <c r="E41" s="24">
        <v>36.988655999999999</v>
      </c>
    </row>
    <row r="42" spans="1:5" ht="19.5" customHeight="1">
      <c r="A42" s="30" t="s">
        <v>11</v>
      </c>
      <c r="B42" s="31" t="s">
        <v>23</v>
      </c>
      <c r="C42" s="31" t="s">
        <v>10</v>
      </c>
      <c r="D42" s="32" t="s">
        <v>97</v>
      </c>
      <c r="E42" s="24">
        <v>458.27560399999999</v>
      </c>
    </row>
    <row r="43" spans="1:5" ht="19.5" customHeight="1">
      <c r="A43" s="30" t="s">
        <v>11</v>
      </c>
      <c r="B43" s="31" t="s">
        <v>23</v>
      </c>
      <c r="C43" s="31" t="s">
        <v>12</v>
      </c>
      <c r="D43" s="32" t="s">
        <v>72</v>
      </c>
      <c r="E43" s="24">
        <v>255.11519999999999</v>
      </c>
    </row>
    <row r="44" spans="1:5" ht="19.5" customHeight="1">
      <c r="A44" s="30" t="s">
        <v>11</v>
      </c>
      <c r="B44" s="31" t="s">
        <v>23</v>
      </c>
      <c r="C44" s="31" t="s">
        <v>15</v>
      </c>
      <c r="D44" s="32" t="s">
        <v>76</v>
      </c>
      <c r="E44" s="24">
        <v>160.380404</v>
      </c>
    </row>
    <row r="45" spans="1:5" ht="19.5" customHeight="1">
      <c r="A45" s="30" t="s">
        <v>11</v>
      </c>
      <c r="B45" s="31" t="s">
        <v>23</v>
      </c>
      <c r="C45" s="31" t="s">
        <v>14</v>
      </c>
      <c r="D45" s="32" t="s">
        <v>98</v>
      </c>
      <c r="E45" s="24">
        <v>42.78</v>
      </c>
    </row>
    <row r="46" spans="1:5" ht="19.5" customHeight="1">
      <c r="A46" s="30" t="s">
        <v>11</v>
      </c>
      <c r="B46" s="31" t="s">
        <v>24</v>
      </c>
      <c r="C46" s="31" t="s">
        <v>10</v>
      </c>
      <c r="D46" s="32" t="s">
        <v>99</v>
      </c>
      <c r="E46" s="24">
        <v>415.018776</v>
      </c>
    </row>
    <row r="47" spans="1:5" ht="19.5" customHeight="1">
      <c r="A47" s="30" t="s">
        <v>11</v>
      </c>
      <c r="B47" s="31" t="s">
        <v>24</v>
      </c>
      <c r="C47" s="31" t="s">
        <v>12</v>
      </c>
      <c r="D47" s="32" t="s">
        <v>72</v>
      </c>
      <c r="E47" s="24">
        <v>213.15214800000001</v>
      </c>
    </row>
    <row r="48" spans="1:5" ht="19.5" customHeight="1">
      <c r="A48" s="30" t="s">
        <v>11</v>
      </c>
      <c r="B48" s="31" t="s">
        <v>24</v>
      </c>
      <c r="C48" s="31" t="s">
        <v>21</v>
      </c>
      <c r="D48" s="32" t="s">
        <v>100</v>
      </c>
      <c r="E48" s="24">
        <v>40</v>
      </c>
    </row>
    <row r="49" spans="1:5" ht="19.5" customHeight="1">
      <c r="A49" s="30" t="s">
        <v>11</v>
      </c>
      <c r="B49" s="31" t="s">
        <v>24</v>
      </c>
      <c r="C49" s="31" t="s">
        <v>19</v>
      </c>
      <c r="D49" s="32" t="s">
        <v>82</v>
      </c>
      <c r="E49" s="24">
        <f>163.866628-2</f>
        <v>161.86662799999999</v>
      </c>
    </row>
    <row r="50" spans="1:5" ht="19.5" customHeight="1">
      <c r="A50" s="30" t="s">
        <v>11</v>
      </c>
      <c r="B50" s="31" t="s">
        <v>25</v>
      </c>
      <c r="C50" s="31" t="s">
        <v>10</v>
      </c>
      <c r="D50" s="32" t="s">
        <v>101</v>
      </c>
      <c r="E50" s="24">
        <v>0.03</v>
      </c>
    </row>
    <row r="51" spans="1:5" ht="19.5" customHeight="1">
      <c r="A51" s="30" t="s">
        <v>11</v>
      </c>
      <c r="B51" s="31" t="s">
        <v>25</v>
      </c>
      <c r="C51" s="31" t="s">
        <v>19</v>
      </c>
      <c r="D51" s="32" t="s">
        <v>82</v>
      </c>
      <c r="E51" s="24">
        <v>0.03</v>
      </c>
    </row>
    <row r="52" spans="1:5" ht="19.5" customHeight="1">
      <c r="A52" s="30" t="s">
        <v>11</v>
      </c>
      <c r="B52" s="31" t="s">
        <v>26</v>
      </c>
      <c r="C52" s="31" t="s">
        <v>10</v>
      </c>
      <c r="D52" s="32" t="s">
        <v>102</v>
      </c>
      <c r="E52" s="24">
        <v>29.891076000000002</v>
      </c>
    </row>
    <row r="53" spans="1:5" ht="19.5" customHeight="1">
      <c r="A53" s="30" t="s">
        <v>11</v>
      </c>
      <c r="B53" s="31" t="s">
        <v>26</v>
      </c>
      <c r="C53" s="31" t="s">
        <v>12</v>
      </c>
      <c r="D53" s="32" t="s">
        <v>72</v>
      </c>
      <c r="E53" s="24">
        <v>10.26</v>
      </c>
    </row>
    <row r="54" spans="1:5" ht="19.5" customHeight="1">
      <c r="A54" s="30" t="s">
        <v>11</v>
      </c>
      <c r="B54" s="31" t="s">
        <v>26</v>
      </c>
      <c r="C54" s="31" t="s">
        <v>15</v>
      </c>
      <c r="D54" s="32" t="s">
        <v>76</v>
      </c>
      <c r="E54" s="24">
        <v>6.4322759999999999</v>
      </c>
    </row>
    <row r="55" spans="1:5" ht="19.5" customHeight="1">
      <c r="A55" s="30" t="s">
        <v>11</v>
      </c>
      <c r="B55" s="31" t="s">
        <v>26</v>
      </c>
      <c r="C55" s="31" t="s">
        <v>14</v>
      </c>
      <c r="D55" s="32" t="s">
        <v>103</v>
      </c>
      <c r="E55" s="24">
        <v>13.1988</v>
      </c>
    </row>
    <row r="56" spans="1:5" ht="19.5" customHeight="1">
      <c r="A56" s="30" t="s">
        <v>11</v>
      </c>
      <c r="B56" s="31" t="s">
        <v>27</v>
      </c>
      <c r="C56" s="31" t="s">
        <v>10</v>
      </c>
      <c r="D56" s="32" t="s">
        <v>104</v>
      </c>
      <c r="E56" s="24">
        <v>211.07028799999998</v>
      </c>
    </row>
    <row r="57" spans="1:5" ht="19.5" customHeight="1">
      <c r="A57" s="30" t="s">
        <v>11</v>
      </c>
      <c r="B57" s="31" t="s">
        <v>27</v>
      </c>
      <c r="C57" s="31" t="s">
        <v>12</v>
      </c>
      <c r="D57" s="32" t="s">
        <v>72</v>
      </c>
      <c r="E57" s="24">
        <v>164.60226</v>
      </c>
    </row>
    <row r="58" spans="1:5" ht="19.5" customHeight="1">
      <c r="A58" s="30" t="s">
        <v>11</v>
      </c>
      <c r="B58" s="31" t="s">
        <v>27</v>
      </c>
      <c r="C58" s="31" t="s">
        <v>15</v>
      </c>
      <c r="D58" s="32" t="s">
        <v>76</v>
      </c>
      <c r="E58" s="24">
        <v>46.468028000000004</v>
      </c>
    </row>
    <row r="59" spans="1:5" ht="19.5" customHeight="1">
      <c r="A59" s="30" t="s">
        <v>11</v>
      </c>
      <c r="B59" s="31" t="s">
        <v>28</v>
      </c>
      <c r="C59" s="31" t="s">
        <v>10</v>
      </c>
      <c r="D59" s="32" t="s">
        <v>105</v>
      </c>
      <c r="E59" s="24">
        <v>461.48042000000004</v>
      </c>
    </row>
    <row r="60" spans="1:5" ht="19.5" customHeight="1">
      <c r="A60" s="30" t="s">
        <v>11</v>
      </c>
      <c r="B60" s="31" t="s">
        <v>28</v>
      </c>
      <c r="C60" s="31" t="s">
        <v>12</v>
      </c>
      <c r="D60" s="32" t="s">
        <v>72</v>
      </c>
      <c r="E60" s="24">
        <v>322.714</v>
      </c>
    </row>
    <row r="61" spans="1:5" ht="19.5" customHeight="1">
      <c r="A61" s="30" t="s">
        <v>11</v>
      </c>
      <c r="B61" s="31" t="s">
        <v>28</v>
      </c>
      <c r="C61" s="31" t="s">
        <v>15</v>
      </c>
      <c r="D61" s="32" t="s">
        <v>76</v>
      </c>
      <c r="E61" s="24">
        <v>96.196419999999989</v>
      </c>
    </row>
    <row r="62" spans="1:5" ht="19.5" customHeight="1">
      <c r="A62" s="30" t="s">
        <v>11</v>
      </c>
      <c r="B62" s="31" t="s">
        <v>28</v>
      </c>
      <c r="C62" s="31" t="s">
        <v>18</v>
      </c>
      <c r="D62" s="32" t="s">
        <v>106</v>
      </c>
      <c r="E62" s="24">
        <v>37.57</v>
      </c>
    </row>
    <row r="63" spans="1:5" ht="19.5" customHeight="1">
      <c r="A63" s="30" t="s">
        <v>11</v>
      </c>
      <c r="B63" s="31" t="s">
        <v>28</v>
      </c>
      <c r="C63" s="31" t="s">
        <v>14</v>
      </c>
      <c r="D63" s="32" t="s">
        <v>107</v>
      </c>
      <c r="E63" s="24">
        <v>5</v>
      </c>
    </row>
    <row r="64" spans="1:5" ht="19.5" customHeight="1">
      <c r="A64" s="30" t="s">
        <v>11</v>
      </c>
      <c r="B64" s="31" t="s">
        <v>29</v>
      </c>
      <c r="C64" s="31" t="s">
        <v>10</v>
      </c>
      <c r="D64" s="32" t="s">
        <v>108</v>
      </c>
      <c r="E64" s="24">
        <v>419.974784</v>
      </c>
    </row>
    <row r="65" spans="1:5" ht="19.5" customHeight="1">
      <c r="A65" s="30" t="s">
        <v>11</v>
      </c>
      <c r="B65" s="31" t="s">
        <v>29</v>
      </c>
      <c r="C65" s="31" t="s">
        <v>12</v>
      </c>
      <c r="D65" s="32" t="s">
        <v>72</v>
      </c>
      <c r="E65" s="24">
        <v>279.74078399999996</v>
      </c>
    </row>
    <row r="66" spans="1:5" ht="19.5" customHeight="1">
      <c r="A66" s="30" t="s">
        <v>11</v>
      </c>
      <c r="B66" s="31" t="s">
        <v>29</v>
      </c>
      <c r="C66" s="31" t="s">
        <v>15</v>
      </c>
      <c r="D66" s="32" t="s">
        <v>76</v>
      </c>
      <c r="E66" s="24">
        <v>10</v>
      </c>
    </row>
    <row r="67" spans="1:5" ht="19.5" customHeight="1">
      <c r="A67" s="30" t="s">
        <v>11</v>
      </c>
      <c r="B67" s="31" t="s">
        <v>29</v>
      </c>
      <c r="C67" s="31" t="s">
        <v>17</v>
      </c>
      <c r="D67" s="32" t="s">
        <v>109</v>
      </c>
      <c r="E67" s="24">
        <v>5</v>
      </c>
    </row>
    <row r="68" spans="1:5" ht="19.5" customHeight="1">
      <c r="A68" s="30" t="s">
        <v>11</v>
      </c>
      <c r="B68" s="31" t="s">
        <v>29</v>
      </c>
      <c r="C68" s="31" t="s">
        <v>14</v>
      </c>
      <c r="D68" s="32" t="s">
        <v>110</v>
      </c>
      <c r="E68" s="24">
        <v>125.23399999999999</v>
      </c>
    </row>
    <row r="69" spans="1:5" ht="19.5" customHeight="1">
      <c r="A69" s="30" t="s">
        <v>11</v>
      </c>
      <c r="B69" s="31" t="s">
        <v>30</v>
      </c>
      <c r="C69" s="31" t="s">
        <v>10</v>
      </c>
      <c r="D69" s="32" t="s">
        <v>111</v>
      </c>
      <c r="E69" s="24">
        <v>208.26216399999998</v>
      </c>
    </row>
    <row r="70" spans="1:5" ht="19.5" customHeight="1">
      <c r="A70" s="30" t="s">
        <v>11</v>
      </c>
      <c r="B70" s="31" t="s">
        <v>30</v>
      </c>
      <c r="C70" s="31" t="s">
        <v>12</v>
      </c>
      <c r="D70" s="32" t="s">
        <v>72</v>
      </c>
      <c r="E70" s="24">
        <v>164.54216399999999</v>
      </c>
    </row>
    <row r="71" spans="1:5" ht="19.5" customHeight="1">
      <c r="A71" s="30" t="s">
        <v>11</v>
      </c>
      <c r="B71" s="31" t="s">
        <v>30</v>
      </c>
      <c r="C71" s="31" t="s">
        <v>17</v>
      </c>
      <c r="D71" s="32" t="s">
        <v>112</v>
      </c>
      <c r="E71" s="24">
        <v>5</v>
      </c>
    </row>
    <row r="72" spans="1:5" ht="19.5" customHeight="1">
      <c r="A72" s="30" t="s">
        <v>11</v>
      </c>
      <c r="B72" s="31" t="s">
        <v>30</v>
      </c>
      <c r="C72" s="31" t="s">
        <v>14</v>
      </c>
      <c r="D72" s="32" t="s">
        <v>113</v>
      </c>
      <c r="E72" s="24">
        <v>38.72</v>
      </c>
    </row>
    <row r="73" spans="1:5" ht="19.5" customHeight="1">
      <c r="A73" s="30" t="s">
        <v>11</v>
      </c>
      <c r="B73" s="31" t="s">
        <v>31</v>
      </c>
      <c r="C73" s="31" t="s">
        <v>10</v>
      </c>
      <c r="D73" s="32" t="s">
        <v>114</v>
      </c>
      <c r="E73" s="24">
        <v>95.703152000000003</v>
      </c>
    </row>
    <row r="74" spans="1:5" ht="19.5" customHeight="1">
      <c r="A74" s="30" t="s">
        <v>11</v>
      </c>
      <c r="B74" s="31" t="s">
        <v>31</v>
      </c>
      <c r="C74" s="31" t="s">
        <v>12</v>
      </c>
      <c r="D74" s="32" t="s">
        <v>72</v>
      </c>
      <c r="E74" s="24">
        <v>95.703152000000003</v>
      </c>
    </row>
    <row r="75" spans="1:5" ht="19.5" customHeight="1">
      <c r="A75" s="30" t="s">
        <v>11</v>
      </c>
      <c r="B75" s="31" t="s">
        <v>32</v>
      </c>
      <c r="C75" s="31" t="s">
        <v>10</v>
      </c>
      <c r="D75" s="32" t="s">
        <v>115</v>
      </c>
      <c r="E75" s="24">
        <v>290.905888</v>
      </c>
    </row>
    <row r="76" spans="1:5" ht="19.5" customHeight="1">
      <c r="A76" s="30" t="s">
        <v>11</v>
      </c>
      <c r="B76" s="31" t="s">
        <v>32</v>
      </c>
      <c r="C76" s="31" t="s">
        <v>12</v>
      </c>
      <c r="D76" s="32" t="s">
        <v>72</v>
      </c>
      <c r="E76" s="24">
        <v>229.52354</v>
      </c>
    </row>
    <row r="77" spans="1:5" ht="19.5" customHeight="1">
      <c r="A77" s="30" t="s">
        <v>11</v>
      </c>
      <c r="B77" s="31" t="s">
        <v>32</v>
      </c>
      <c r="C77" s="31" t="s">
        <v>15</v>
      </c>
      <c r="D77" s="32" t="s">
        <v>76</v>
      </c>
      <c r="E77" s="24">
        <v>61.382348</v>
      </c>
    </row>
    <row r="78" spans="1:5" ht="19.5" customHeight="1">
      <c r="A78" s="30" t="s">
        <v>11</v>
      </c>
      <c r="B78" s="31" t="s">
        <v>33</v>
      </c>
      <c r="C78" s="31" t="s">
        <v>10</v>
      </c>
      <c r="D78" s="32" t="s">
        <v>116</v>
      </c>
      <c r="E78" s="24">
        <v>811.77250400000003</v>
      </c>
    </row>
    <row r="79" spans="1:5" ht="19.5" customHeight="1">
      <c r="A79" s="30" t="s">
        <v>11</v>
      </c>
      <c r="B79" s="31" t="s">
        <v>33</v>
      </c>
      <c r="C79" s="31" t="s">
        <v>12</v>
      </c>
      <c r="D79" s="32" t="s">
        <v>72</v>
      </c>
      <c r="E79" s="24">
        <v>785.77250400000003</v>
      </c>
    </row>
    <row r="80" spans="1:5" ht="19.5" customHeight="1">
      <c r="A80" s="30" t="s">
        <v>11</v>
      </c>
      <c r="B80" s="31" t="s">
        <v>33</v>
      </c>
      <c r="C80" s="31" t="s">
        <v>34</v>
      </c>
      <c r="D80" s="32" t="s">
        <v>117</v>
      </c>
      <c r="E80" s="24">
        <v>26</v>
      </c>
    </row>
    <row r="81" spans="1:5" s="29" customFormat="1" ht="19.5" customHeight="1">
      <c r="A81" s="25" t="s">
        <v>35</v>
      </c>
      <c r="B81" s="26"/>
      <c r="C81" s="26" t="s">
        <v>10</v>
      </c>
      <c r="D81" s="27" t="s">
        <v>294</v>
      </c>
      <c r="E81" s="28">
        <f>E82</f>
        <v>26</v>
      </c>
    </row>
    <row r="82" spans="1:5" ht="19.5" customHeight="1">
      <c r="A82" s="30" t="s">
        <v>35</v>
      </c>
      <c r="B82" s="31" t="s">
        <v>20</v>
      </c>
      <c r="C82" s="31" t="s">
        <v>10</v>
      </c>
      <c r="D82" s="32" t="s">
        <v>118</v>
      </c>
      <c r="E82" s="24">
        <v>26</v>
      </c>
    </row>
    <row r="83" spans="1:5" ht="19.5" customHeight="1">
      <c r="A83" s="30" t="s">
        <v>35</v>
      </c>
      <c r="B83" s="31" t="s">
        <v>20</v>
      </c>
      <c r="C83" s="31" t="s">
        <v>13</v>
      </c>
      <c r="D83" s="32" t="s">
        <v>119</v>
      </c>
      <c r="E83" s="24">
        <v>26</v>
      </c>
    </row>
    <row r="84" spans="1:5" s="29" customFormat="1" ht="19.5" customHeight="1">
      <c r="A84" s="25" t="s">
        <v>36</v>
      </c>
      <c r="B84" s="26" t="s">
        <v>10</v>
      </c>
      <c r="C84" s="26" t="s">
        <v>10</v>
      </c>
      <c r="D84" s="27" t="s">
        <v>295</v>
      </c>
      <c r="E84" s="28">
        <f>E85+E87+E92+E98</f>
        <v>3989.9372419999995</v>
      </c>
    </row>
    <row r="85" spans="1:5" ht="19.5" customHeight="1">
      <c r="A85" s="30" t="s">
        <v>36</v>
      </c>
      <c r="B85" s="31" t="s">
        <v>12</v>
      </c>
      <c r="C85" s="31" t="s">
        <v>10</v>
      </c>
      <c r="D85" s="32" t="s">
        <v>120</v>
      </c>
      <c r="E85" s="24"/>
    </row>
    <row r="86" spans="1:5" ht="19.5" customHeight="1">
      <c r="A86" s="30" t="s">
        <v>36</v>
      </c>
      <c r="B86" s="31" t="s">
        <v>12</v>
      </c>
      <c r="C86" s="31" t="s">
        <v>12</v>
      </c>
      <c r="D86" s="32" t="s">
        <v>120</v>
      </c>
      <c r="E86" s="24"/>
    </row>
    <row r="87" spans="1:5" ht="19.5" customHeight="1">
      <c r="A87" s="30" t="s">
        <v>36</v>
      </c>
      <c r="B87" s="31" t="s">
        <v>15</v>
      </c>
      <c r="C87" s="31"/>
      <c r="D87" s="32" t="s">
        <v>121</v>
      </c>
      <c r="E87" s="24">
        <v>3511.8258119999996</v>
      </c>
    </row>
    <row r="88" spans="1:5" ht="19.5" customHeight="1">
      <c r="A88" s="30" t="s">
        <v>36</v>
      </c>
      <c r="B88" s="31" t="s">
        <v>15</v>
      </c>
      <c r="C88" s="31" t="s">
        <v>12</v>
      </c>
      <c r="D88" s="32" t="s">
        <v>72</v>
      </c>
      <c r="E88" s="24">
        <v>2926.9696800000002</v>
      </c>
    </row>
    <row r="89" spans="1:5" ht="19.5" customHeight="1">
      <c r="A89" s="30" t="s">
        <v>36</v>
      </c>
      <c r="B89" s="31" t="s">
        <v>15</v>
      </c>
      <c r="C89" s="31" t="s">
        <v>15</v>
      </c>
      <c r="D89" s="32" t="s">
        <v>76</v>
      </c>
      <c r="E89" s="24">
        <v>255.77905200000001</v>
      </c>
    </row>
    <row r="90" spans="1:5" ht="19.5" customHeight="1">
      <c r="A90" s="30" t="s">
        <v>36</v>
      </c>
      <c r="B90" s="31" t="s">
        <v>15</v>
      </c>
      <c r="C90" s="31" t="s">
        <v>37</v>
      </c>
      <c r="D90" s="32" t="s">
        <v>90</v>
      </c>
      <c r="E90" s="24">
        <v>161.95268000000002</v>
      </c>
    </row>
    <row r="91" spans="1:5" ht="19.5" customHeight="1">
      <c r="A91" s="30" t="s">
        <v>36</v>
      </c>
      <c r="B91" s="31" t="s">
        <v>15</v>
      </c>
      <c r="C91" s="31" t="s">
        <v>14</v>
      </c>
      <c r="D91" s="32" t="s">
        <v>122</v>
      </c>
      <c r="E91" s="24">
        <v>167.12440000000001</v>
      </c>
    </row>
    <row r="92" spans="1:5" ht="19.5" customHeight="1">
      <c r="A92" s="30" t="s">
        <v>36</v>
      </c>
      <c r="B92" s="31" t="s">
        <v>20</v>
      </c>
      <c r="C92" s="31" t="s">
        <v>10</v>
      </c>
      <c r="D92" s="32" t="s">
        <v>123</v>
      </c>
      <c r="E92" s="24">
        <v>358.73462999999998</v>
      </c>
    </row>
    <row r="93" spans="1:5" ht="19.5" customHeight="1">
      <c r="A93" s="30" t="s">
        <v>36</v>
      </c>
      <c r="B93" s="31" t="s">
        <v>20</v>
      </c>
      <c r="C93" s="31" t="s">
        <v>12</v>
      </c>
      <c r="D93" s="32" t="s">
        <v>72</v>
      </c>
      <c r="E93" s="24">
        <v>252.48699999999999</v>
      </c>
    </row>
    <row r="94" spans="1:5" ht="19.5" customHeight="1">
      <c r="A94" s="30" t="s">
        <v>36</v>
      </c>
      <c r="B94" s="31" t="s">
        <v>20</v>
      </c>
      <c r="C94" s="31" t="s">
        <v>15</v>
      </c>
      <c r="D94" s="32" t="s">
        <v>76</v>
      </c>
      <c r="E94" s="24">
        <v>66.267630000000011</v>
      </c>
    </row>
    <row r="95" spans="1:5" ht="19.5" customHeight="1">
      <c r="A95" s="30" t="s">
        <v>36</v>
      </c>
      <c r="B95" s="31" t="s">
        <v>20</v>
      </c>
      <c r="C95" s="31" t="s">
        <v>17</v>
      </c>
      <c r="D95" s="32" t="s">
        <v>124</v>
      </c>
      <c r="E95" s="24">
        <v>10</v>
      </c>
    </row>
    <row r="96" spans="1:5" ht="19.5" customHeight="1">
      <c r="A96" s="30" t="s">
        <v>36</v>
      </c>
      <c r="B96" s="31" t="s">
        <v>20</v>
      </c>
      <c r="C96" s="31" t="s">
        <v>13</v>
      </c>
      <c r="D96" s="32" t="s">
        <v>125</v>
      </c>
      <c r="E96" s="24">
        <v>23</v>
      </c>
    </row>
    <row r="97" spans="1:5" ht="19.5" customHeight="1">
      <c r="A97" s="30" t="s">
        <v>36</v>
      </c>
      <c r="B97" s="31" t="s">
        <v>20</v>
      </c>
      <c r="C97" s="31" t="s">
        <v>14</v>
      </c>
      <c r="D97" s="32" t="s">
        <v>126</v>
      </c>
      <c r="E97" s="24">
        <v>6.98</v>
      </c>
    </row>
    <row r="98" spans="1:5" ht="19.5" customHeight="1">
      <c r="A98" s="30" t="s">
        <v>36</v>
      </c>
      <c r="B98" s="31" t="s">
        <v>14</v>
      </c>
      <c r="C98" s="31" t="s">
        <v>10</v>
      </c>
      <c r="D98" s="32" t="s">
        <v>127</v>
      </c>
      <c r="E98" s="24">
        <v>119.3768</v>
      </c>
    </row>
    <row r="99" spans="1:5" ht="19.5" customHeight="1">
      <c r="A99" s="30" t="s">
        <v>36</v>
      </c>
      <c r="B99" s="31" t="s">
        <v>14</v>
      </c>
      <c r="C99" s="31" t="s">
        <v>14</v>
      </c>
      <c r="D99" s="32" t="s">
        <v>127</v>
      </c>
      <c r="E99" s="24">
        <v>119.3768</v>
      </c>
    </row>
    <row r="100" spans="1:5" s="29" customFormat="1" ht="19.5" customHeight="1">
      <c r="A100" s="25" t="s">
        <v>38</v>
      </c>
      <c r="B100" s="26" t="s">
        <v>10</v>
      </c>
      <c r="C100" s="26" t="s">
        <v>10</v>
      </c>
      <c r="D100" s="27" t="s">
        <v>296</v>
      </c>
      <c r="E100" s="28">
        <f>E101+E103+E109+E111+E113</f>
        <v>8885.8192559999989</v>
      </c>
    </row>
    <row r="101" spans="1:5" ht="19.5" customHeight="1">
      <c r="A101" s="30" t="s">
        <v>38</v>
      </c>
      <c r="B101" s="31" t="s">
        <v>12</v>
      </c>
      <c r="C101" s="31" t="s">
        <v>10</v>
      </c>
      <c r="D101" s="32" t="s">
        <v>128</v>
      </c>
      <c r="E101" s="24">
        <v>375.30329999999998</v>
      </c>
    </row>
    <row r="102" spans="1:5" ht="19.5" customHeight="1">
      <c r="A102" s="30" t="s">
        <v>38</v>
      </c>
      <c r="B102" s="31" t="s">
        <v>12</v>
      </c>
      <c r="C102" s="31" t="s">
        <v>12</v>
      </c>
      <c r="D102" s="32" t="s">
        <v>72</v>
      </c>
      <c r="E102" s="24">
        <v>375.30329999999998</v>
      </c>
    </row>
    <row r="103" spans="1:5" ht="19.5" customHeight="1">
      <c r="A103" s="30" t="s">
        <v>38</v>
      </c>
      <c r="B103" s="31" t="s">
        <v>15</v>
      </c>
      <c r="C103" s="31" t="s">
        <v>10</v>
      </c>
      <c r="D103" s="32" t="s">
        <v>129</v>
      </c>
      <c r="E103" s="24">
        <v>7267.6164599999993</v>
      </c>
    </row>
    <row r="104" spans="1:5" ht="19.5" customHeight="1">
      <c r="A104" s="30" t="s">
        <v>38</v>
      </c>
      <c r="B104" s="31" t="s">
        <v>15</v>
      </c>
      <c r="C104" s="31" t="s">
        <v>12</v>
      </c>
      <c r="D104" s="32" t="s">
        <v>130</v>
      </c>
      <c r="E104" s="24">
        <v>681.77284000000009</v>
      </c>
    </row>
    <row r="105" spans="1:5" ht="19.5" customHeight="1">
      <c r="A105" s="30" t="s">
        <v>38</v>
      </c>
      <c r="B105" s="31" t="s">
        <v>15</v>
      </c>
      <c r="C105" s="31" t="s">
        <v>15</v>
      </c>
      <c r="D105" s="32" t="s">
        <v>131</v>
      </c>
      <c r="E105" s="24">
        <v>3867.4151400000001</v>
      </c>
    </row>
    <row r="106" spans="1:5" ht="19.5" customHeight="1">
      <c r="A106" s="30" t="s">
        <v>38</v>
      </c>
      <c r="B106" s="31" t="s">
        <v>15</v>
      </c>
      <c r="C106" s="31" t="s">
        <v>16</v>
      </c>
      <c r="D106" s="32" t="s">
        <v>132</v>
      </c>
      <c r="E106" s="24">
        <v>1028.1096199999999</v>
      </c>
    </row>
    <row r="107" spans="1:5" ht="19.5" customHeight="1">
      <c r="A107" s="30" t="s">
        <v>38</v>
      </c>
      <c r="B107" s="31" t="s">
        <v>15</v>
      </c>
      <c r="C107" s="31" t="s">
        <v>17</v>
      </c>
      <c r="D107" s="32" t="s">
        <v>133</v>
      </c>
      <c r="E107" s="24">
        <v>1434.77286</v>
      </c>
    </row>
    <row r="108" spans="1:5" ht="19.5" customHeight="1">
      <c r="A108" s="30" t="s">
        <v>38</v>
      </c>
      <c r="B108" s="31" t="s">
        <v>15</v>
      </c>
      <c r="C108" s="31" t="s">
        <v>14</v>
      </c>
      <c r="D108" s="32" t="s">
        <v>134</v>
      </c>
      <c r="E108" s="24">
        <v>255.54599999999999</v>
      </c>
    </row>
    <row r="109" spans="1:5" ht="19.5" customHeight="1">
      <c r="A109" s="30" t="s">
        <v>38</v>
      </c>
      <c r="B109" s="31" t="s">
        <v>16</v>
      </c>
      <c r="C109" s="31" t="s">
        <v>10</v>
      </c>
      <c r="D109" s="32" t="s">
        <v>135</v>
      </c>
      <c r="E109" s="24">
        <v>618.62551600000006</v>
      </c>
    </row>
    <row r="110" spans="1:5" ht="19.5" customHeight="1">
      <c r="A110" s="30" t="s">
        <v>38</v>
      </c>
      <c r="B110" s="31" t="s">
        <v>16</v>
      </c>
      <c r="C110" s="31" t="s">
        <v>15</v>
      </c>
      <c r="D110" s="32" t="s">
        <v>136</v>
      </c>
      <c r="E110" s="24">
        <v>618.62551600000006</v>
      </c>
    </row>
    <row r="111" spans="1:5" ht="19.5" customHeight="1">
      <c r="A111" s="30" t="s">
        <v>38</v>
      </c>
      <c r="B111" s="31" t="s">
        <v>21</v>
      </c>
      <c r="C111" s="31" t="s">
        <v>10</v>
      </c>
      <c r="D111" s="32" t="s">
        <v>137</v>
      </c>
      <c r="E111" s="24">
        <v>205.87598</v>
      </c>
    </row>
    <row r="112" spans="1:5" ht="19.5" customHeight="1">
      <c r="A112" s="30" t="s">
        <v>38</v>
      </c>
      <c r="B112" s="31" t="s">
        <v>21</v>
      </c>
      <c r="C112" s="31" t="s">
        <v>15</v>
      </c>
      <c r="D112" s="32" t="s">
        <v>138</v>
      </c>
      <c r="E112" s="24">
        <v>205.87598</v>
      </c>
    </row>
    <row r="113" spans="1:5" ht="19.5" customHeight="1">
      <c r="A113" s="30" t="s">
        <v>38</v>
      </c>
      <c r="B113" s="31" t="s">
        <v>39</v>
      </c>
      <c r="C113" s="31" t="s">
        <v>10</v>
      </c>
      <c r="D113" s="32" t="s">
        <v>139</v>
      </c>
      <c r="E113" s="24">
        <v>418.39800000000002</v>
      </c>
    </row>
    <row r="114" spans="1:5" ht="19.5" customHeight="1">
      <c r="A114" s="30" t="s">
        <v>38</v>
      </c>
      <c r="B114" s="31" t="s">
        <v>39</v>
      </c>
      <c r="C114" s="31" t="s">
        <v>14</v>
      </c>
      <c r="D114" s="32" t="s">
        <v>140</v>
      </c>
      <c r="E114" s="24">
        <v>418.39800000000002</v>
      </c>
    </row>
    <row r="115" spans="1:5" s="29" customFormat="1" ht="19.5" customHeight="1">
      <c r="A115" s="25" t="s">
        <v>40</v>
      </c>
      <c r="B115" s="26"/>
      <c r="C115" s="26" t="s">
        <v>10</v>
      </c>
      <c r="D115" s="27" t="s">
        <v>297</v>
      </c>
      <c r="E115" s="28">
        <f>E116+E119</f>
        <v>176.684304</v>
      </c>
    </row>
    <row r="116" spans="1:5" ht="19.5" customHeight="1">
      <c r="A116" s="30" t="s">
        <v>40</v>
      </c>
      <c r="B116" s="31" t="s">
        <v>12</v>
      </c>
      <c r="C116" s="31" t="s">
        <v>10</v>
      </c>
      <c r="D116" s="32" t="s">
        <v>141</v>
      </c>
      <c r="E116" s="24">
        <v>137.90402800000001</v>
      </c>
    </row>
    <row r="117" spans="1:5" ht="19.5" customHeight="1">
      <c r="A117" s="30" t="s">
        <v>40</v>
      </c>
      <c r="B117" s="31" t="s">
        <v>12</v>
      </c>
      <c r="C117" s="31" t="s">
        <v>12</v>
      </c>
      <c r="D117" s="32" t="s">
        <v>72</v>
      </c>
      <c r="E117" s="24">
        <v>107.904028</v>
      </c>
    </row>
    <row r="118" spans="1:5" ht="19.5" customHeight="1">
      <c r="A118" s="30" t="s">
        <v>40</v>
      </c>
      <c r="B118" s="31" t="s">
        <v>12</v>
      </c>
      <c r="C118" s="31" t="s">
        <v>14</v>
      </c>
      <c r="D118" s="32" t="s">
        <v>142</v>
      </c>
      <c r="E118" s="24">
        <v>30</v>
      </c>
    </row>
    <row r="119" spans="1:5" ht="19.5" customHeight="1">
      <c r="A119" s="30" t="s">
        <v>40</v>
      </c>
      <c r="B119" s="31" t="s">
        <v>13</v>
      </c>
      <c r="C119" s="31" t="s">
        <v>10</v>
      </c>
      <c r="D119" s="32" t="s">
        <v>143</v>
      </c>
      <c r="E119" s="24">
        <v>38.780276000000001</v>
      </c>
    </row>
    <row r="120" spans="1:5" ht="19.5" customHeight="1">
      <c r="A120" s="30" t="s">
        <v>40</v>
      </c>
      <c r="B120" s="31" t="s">
        <v>13</v>
      </c>
      <c r="C120" s="31" t="s">
        <v>12</v>
      </c>
      <c r="D120" s="32" t="s">
        <v>144</v>
      </c>
      <c r="E120" s="24">
        <v>15.780276000000001</v>
      </c>
    </row>
    <row r="121" spans="1:5" ht="19.5" customHeight="1">
      <c r="A121" s="30" t="s">
        <v>40</v>
      </c>
      <c r="B121" s="31" t="s">
        <v>13</v>
      </c>
      <c r="C121" s="31" t="s">
        <v>15</v>
      </c>
      <c r="D121" s="32" t="s">
        <v>145</v>
      </c>
      <c r="E121" s="24">
        <v>5</v>
      </c>
    </row>
    <row r="122" spans="1:5" ht="19.5" customHeight="1">
      <c r="A122" s="30" t="s">
        <v>40</v>
      </c>
      <c r="B122" s="31" t="s">
        <v>13</v>
      </c>
      <c r="C122" s="31" t="s">
        <v>16</v>
      </c>
      <c r="D122" s="32" t="s">
        <v>146</v>
      </c>
      <c r="E122" s="24">
        <v>3</v>
      </c>
    </row>
    <row r="123" spans="1:5" ht="19.5" customHeight="1">
      <c r="A123" s="30" t="s">
        <v>40</v>
      </c>
      <c r="B123" s="31" t="s">
        <v>13</v>
      </c>
      <c r="C123" s="31" t="s">
        <v>14</v>
      </c>
      <c r="D123" s="32" t="s">
        <v>147</v>
      </c>
      <c r="E123" s="24">
        <v>15</v>
      </c>
    </row>
    <row r="124" spans="1:5" s="29" customFormat="1" ht="19.5" customHeight="1">
      <c r="A124" s="25" t="s">
        <v>41</v>
      </c>
      <c r="B124" s="26" t="s">
        <v>10</v>
      </c>
      <c r="C124" s="26" t="s">
        <v>10</v>
      </c>
      <c r="D124" s="27" t="s">
        <v>298</v>
      </c>
      <c r="E124" s="28">
        <f>E125+E136+E139+E143+E145</f>
        <v>3479.1435000000001</v>
      </c>
    </row>
    <row r="125" spans="1:5" ht="19.5" customHeight="1">
      <c r="A125" s="30" t="s">
        <v>41</v>
      </c>
      <c r="B125" s="31" t="s">
        <v>12</v>
      </c>
      <c r="C125" s="31" t="s">
        <v>10</v>
      </c>
      <c r="D125" s="32" t="s">
        <v>148</v>
      </c>
      <c r="E125" s="24">
        <v>3007</v>
      </c>
    </row>
    <row r="126" spans="1:5" ht="19.5" customHeight="1">
      <c r="A126" s="30" t="s">
        <v>41</v>
      </c>
      <c r="B126" s="31" t="s">
        <v>12</v>
      </c>
      <c r="C126" s="31" t="s">
        <v>12</v>
      </c>
      <c r="D126" s="32" t="s">
        <v>72</v>
      </c>
      <c r="E126" s="24">
        <f>290.813712-94</f>
        <v>196.81371200000001</v>
      </c>
    </row>
    <row r="127" spans="1:5" ht="19.5" customHeight="1">
      <c r="A127" s="30" t="s">
        <v>41</v>
      </c>
      <c r="B127" s="31" t="s">
        <v>12</v>
      </c>
      <c r="C127" s="31" t="s">
        <v>15</v>
      </c>
      <c r="D127" s="32" t="s">
        <v>76</v>
      </c>
      <c r="E127" s="24">
        <v>199.78647599999999</v>
      </c>
    </row>
    <row r="128" spans="1:5" ht="19.5" customHeight="1">
      <c r="A128" s="30" t="s">
        <v>41</v>
      </c>
      <c r="B128" s="31" t="s">
        <v>12</v>
      </c>
      <c r="C128" s="31" t="s">
        <v>17</v>
      </c>
      <c r="D128" s="32" t="s">
        <v>149</v>
      </c>
      <c r="E128" s="24">
        <v>27.715752000000002</v>
      </c>
    </row>
    <row r="129" spans="1:5" ht="19.5" customHeight="1">
      <c r="A129" s="30" t="s">
        <v>41</v>
      </c>
      <c r="B129" s="31" t="s">
        <v>12</v>
      </c>
      <c r="C129" s="31" t="s">
        <v>18</v>
      </c>
      <c r="D129" s="32" t="s">
        <v>150</v>
      </c>
      <c r="E129" s="24">
        <v>39.839711999999999</v>
      </c>
    </row>
    <row r="130" spans="1:5" ht="19.5" customHeight="1">
      <c r="A130" s="30" t="s">
        <v>41</v>
      </c>
      <c r="B130" s="31" t="s">
        <v>12</v>
      </c>
      <c r="C130" s="31" t="s">
        <v>13</v>
      </c>
      <c r="D130" s="32" t="s">
        <v>151</v>
      </c>
      <c r="E130" s="24">
        <v>354.62086800000003</v>
      </c>
    </row>
    <row r="131" spans="1:5" ht="19.5" customHeight="1">
      <c r="A131" s="30" t="s">
        <v>41</v>
      </c>
      <c r="B131" s="31" t="s">
        <v>12</v>
      </c>
      <c r="C131" s="31" t="s">
        <v>39</v>
      </c>
      <c r="D131" s="32" t="s">
        <v>152</v>
      </c>
      <c r="E131" s="24">
        <f>53.62266-1</f>
        <v>52.622660000000003</v>
      </c>
    </row>
    <row r="132" spans="1:5" ht="19.5" customHeight="1">
      <c r="A132" s="30" t="s">
        <v>41</v>
      </c>
      <c r="B132" s="31" t="s">
        <v>12</v>
      </c>
      <c r="C132" s="31" t="s">
        <v>23</v>
      </c>
      <c r="D132" s="32" t="s">
        <v>153</v>
      </c>
      <c r="E132" s="24">
        <v>29.4588</v>
      </c>
    </row>
    <row r="133" spans="1:5" ht="19.5" customHeight="1">
      <c r="A133" s="30" t="s">
        <v>41</v>
      </c>
      <c r="B133" s="31" t="s">
        <v>12</v>
      </c>
      <c r="C133" s="31" t="s">
        <v>42</v>
      </c>
      <c r="D133" s="32" t="s">
        <v>154</v>
      </c>
      <c r="E133" s="24">
        <v>52.696259999999995</v>
      </c>
    </row>
    <row r="134" spans="1:5" ht="19.5" customHeight="1">
      <c r="A134" s="30" t="s">
        <v>41</v>
      </c>
      <c r="B134" s="31" t="s">
        <v>12</v>
      </c>
      <c r="C134" s="31" t="s">
        <v>24</v>
      </c>
      <c r="D134" s="32" t="s">
        <v>155</v>
      </c>
      <c r="E134" s="24">
        <v>2000</v>
      </c>
    </row>
    <row r="135" spans="1:5" ht="19.5" customHeight="1">
      <c r="A135" s="30" t="s">
        <v>41</v>
      </c>
      <c r="B135" s="31" t="s">
        <v>12</v>
      </c>
      <c r="C135" s="31" t="s">
        <v>14</v>
      </c>
      <c r="D135" s="32" t="s">
        <v>156</v>
      </c>
      <c r="E135" s="24">
        <v>52.520400000000002</v>
      </c>
    </row>
    <row r="136" spans="1:5" ht="19.5" customHeight="1">
      <c r="A136" s="30" t="s">
        <v>41</v>
      </c>
      <c r="B136" s="31" t="s">
        <v>15</v>
      </c>
      <c r="C136" s="31" t="s">
        <v>10</v>
      </c>
      <c r="D136" s="32" t="s">
        <v>157</v>
      </c>
      <c r="E136" s="24">
        <v>92.953136000000001</v>
      </c>
    </row>
    <row r="137" spans="1:5" ht="19.5" customHeight="1">
      <c r="A137" s="30" t="s">
        <v>41</v>
      </c>
      <c r="B137" s="31" t="s">
        <v>15</v>
      </c>
      <c r="C137" s="31" t="s">
        <v>17</v>
      </c>
      <c r="D137" s="32" t="s">
        <v>158</v>
      </c>
      <c r="E137" s="24">
        <v>7.3</v>
      </c>
    </row>
    <row r="138" spans="1:5" ht="19.5" customHeight="1">
      <c r="A138" s="30" t="s">
        <v>41</v>
      </c>
      <c r="B138" s="31" t="s">
        <v>15</v>
      </c>
      <c r="C138" s="31" t="s">
        <v>18</v>
      </c>
      <c r="D138" s="32" t="s">
        <v>159</v>
      </c>
      <c r="E138" s="24">
        <v>85.653136000000003</v>
      </c>
    </row>
    <row r="139" spans="1:5" ht="19.5" customHeight="1">
      <c r="A139" s="30" t="s">
        <v>41</v>
      </c>
      <c r="B139" s="31" t="s">
        <v>16</v>
      </c>
      <c r="C139" s="31" t="s">
        <v>10</v>
      </c>
      <c r="D139" s="32" t="s">
        <v>160</v>
      </c>
      <c r="E139" s="24">
        <v>71.663015999999999</v>
      </c>
    </row>
    <row r="140" spans="1:5" ht="19.5" customHeight="1">
      <c r="A140" s="30" t="s">
        <v>41</v>
      </c>
      <c r="B140" s="31" t="s">
        <v>16</v>
      </c>
      <c r="C140" s="31" t="s">
        <v>12</v>
      </c>
      <c r="D140" s="32" t="s">
        <v>72</v>
      </c>
      <c r="E140" s="24">
        <v>54.663016000000006</v>
      </c>
    </row>
    <row r="141" spans="1:5" ht="19.5" customHeight="1">
      <c r="A141" s="30" t="s">
        <v>41</v>
      </c>
      <c r="B141" s="31" t="s">
        <v>16</v>
      </c>
      <c r="C141" s="31" t="s">
        <v>13</v>
      </c>
      <c r="D141" s="32" t="s">
        <v>161</v>
      </c>
      <c r="E141" s="24">
        <v>7</v>
      </c>
    </row>
    <row r="142" spans="1:5" ht="19.5" customHeight="1">
      <c r="A142" s="30" t="s">
        <v>41</v>
      </c>
      <c r="B142" s="31" t="s">
        <v>16</v>
      </c>
      <c r="C142" s="31" t="s">
        <v>21</v>
      </c>
      <c r="D142" s="32" t="s">
        <v>162</v>
      </c>
      <c r="E142" s="24">
        <v>10</v>
      </c>
    </row>
    <row r="143" spans="1:5" ht="19.5" customHeight="1">
      <c r="A143" s="30" t="s">
        <v>41</v>
      </c>
      <c r="B143" s="31" t="s">
        <v>13</v>
      </c>
      <c r="C143" s="31" t="s">
        <v>10</v>
      </c>
      <c r="D143" s="32" t="s">
        <v>163</v>
      </c>
      <c r="E143" s="24">
        <v>8</v>
      </c>
    </row>
    <row r="144" spans="1:5" ht="19.5" customHeight="1">
      <c r="A144" s="30" t="s">
        <v>41</v>
      </c>
      <c r="B144" s="31" t="s">
        <v>13</v>
      </c>
      <c r="C144" s="31" t="s">
        <v>14</v>
      </c>
      <c r="D144" s="32" t="s">
        <v>164</v>
      </c>
      <c r="E144" s="24">
        <v>8</v>
      </c>
    </row>
    <row r="145" spans="1:5" ht="19.5" customHeight="1">
      <c r="A145" s="30" t="s">
        <v>41</v>
      </c>
      <c r="B145" s="31" t="s">
        <v>21</v>
      </c>
      <c r="C145" s="31" t="s">
        <v>10</v>
      </c>
      <c r="D145" s="32" t="s">
        <v>165</v>
      </c>
      <c r="E145" s="24">
        <v>299.52734800000002</v>
      </c>
    </row>
    <row r="146" spans="1:5" ht="19.5" customHeight="1">
      <c r="A146" s="30" t="s">
        <v>41</v>
      </c>
      <c r="B146" s="31" t="s">
        <v>21</v>
      </c>
      <c r="C146" s="31" t="s">
        <v>12</v>
      </c>
      <c r="D146" s="32" t="s">
        <v>72</v>
      </c>
      <c r="E146" s="24">
        <v>154.32040000000001</v>
      </c>
    </row>
    <row r="147" spans="1:5" ht="19.5" customHeight="1">
      <c r="A147" s="30" t="s">
        <v>41</v>
      </c>
      <c r="B147" s="31" t="s">
        <v>21</v>
      </c>
      <c r="C147" s="31" t="s">
        <v>15</v>
      </c>
      <c r="D147" s="32" t="s">
        <v>76</v>
      </c>
      <c r="E147" s="24">
        <v>126.68374799999999</v>
      </c>
    </row>
    <row r="148" spans="1:5" ht="19.5" customHeight="1">
      <c r="A148" s="30" t="s">
        <v>41</v>
      </c>
      <c r="B148" s="31" t="s">
        <v>21</v>
      </c>
      <c r="C148" s="31" t="s">
        <v>14</v>
      </c>
      <c r="D148" s="32" t="s">
        <v>166</v>
      </c>
      <c r="E148" s="24">
        <v>18.523199999999999</v>
      </c>
    </row>
    <row r="149" spans="1:5" s="29" customFormat="1" ht="19.5" customHeight="1">
      <c r="A149" s="25" t="s">
        <v>43</v>
      </c>
      <c r="B149" s="26"/>
      <c r="C149" s="26" t="s">
        <v>10</v>
      </c>
      <c r="D149" s="27" t="s">
        <v>299</v>
      </c>
      <c r="E149" s="28">
        <f>E150+E154+E158+E166+E168+E170+E172+E176+E179+E181+E184+E187+E190+E193+E197+E199</f>
        <v>11032.887323000003</v>
      </c>
    </row>
    <row r="150" spans="1:5" ht="19.5" customHeight="1">
      <c r="A150" s="30" t="s">
        <v>43</v>
      </c>
      <c r="B150" s="31" t="s">
        <v>12</v>
      </c>
      <c r="C150" s="31" t="s">
        <v>10</v>
      </c>
      <c r="D150" s="32" t="s">
        <v>167</v>
      </c>
      <c r="E150" s="24">
        <v>476.75504800000004</v>
      </c>
    </row>
    <row r="151" spans="1:5" ht="19.5" customHeight="1">
      <c r="A151" s="30" t="s">
        <v>43</v>
      </c>
      <c r="B151" s="31" t="s">
        <v>12</v>
      </c>
      <c r="C151" s="31" t="s">
        <v>12</v>
      </c>
      <c r="D151" s="32" t="s">
        <v>72</v>
      </c>
      <c r="E151" s="24">
        <v>439.77904800000005</v>
      </c>
    </row>
    <row r="152" spans="1:5" ht="19.5" customHeight="1">
      <c r="A152" s="30" t="s">
        <v>43</v>
      </c>
      <c r="B152" s="31" t="s">
        <v>12</v>
      </c>
      <c r="C152" s="31" t="s">
        <v>34</v>
      </c>
      <c r="D152" s="32" t="s">
        <v>168</v>
      </c>
      <c r="E152" s="24">
        <v>10</v>
      </c>
    </row>
    <row r="153" spans="1:5" ht="19.5" customHeight="1">
      <c r="A153" s="30" t="s">
        <v>43</v>
      </c>
      <c r="B153" s="31" t="s">
        <v>12</v>
      </c>
      <c r="C153" s="31" t="s">
        <v>14</v>
      </c>
      <c r="D153" s="32" t="s">
        <v>169</v>
      </c>
      <c r="E153" s="24">
        <v>26.975999999999999</v>
      </c>
    </row>
    <row r="154" spans="1:5" ht="19.5" customHeight="1">
      <c r="A154" s="30" t="s">
        <v>43</v>
      </c>
      <c r="B154" s="31" t="s">
        <v>15</v>
      </c>
      <c r="C154" s="31" t="s">
        <v>10</v>
      </c>
      <c r="D154" s="32" t="s">
        <v>170</v>
      </c>
      <c r="E154" s="24">
        <v>182.438672</v>
      </c>
    </row>
    <row r="155" spans="1:5" ht="19.5" customHeight="1">
      <c r="A155" s="30" t="s">
        <v>43</v>
      </c>
      <c r="B155" s="31" t="s">
        <v>15</v>
      </c>
      <c r="C155" s="31" t="s">
        <v>12</v>
      </c>
      <c r="D155" s="32" t="s">
        <v>72</v>
      </c>
      <c r="E155" s="24">
        <v>163.534672</v>
      </c>
    </row>
    <row r="156" spans="1:5" ht="19.5" customHeight="1">
      <c r="A156" s="30" t="s">
        <v>43</v>
      </c>
      <c r="B156" s="31" t="s">
        <v>15</v>
      </c>
      <c r="C156" s="31" t="s">
        <v>15</v>
      </c>
      <c r="D156" s="32" t="s">
        <v>76</v>
      </c>
      <c r="E156" s="24">
        <v>2.7</v>
      </c>
    </row>
    <row r="157" spans="1:5" ht="19.5" customHeight="1">
      <c r="A157" s="30" t="s">
        <v>43</v>
      </c>
      <c r="B157" s="31" t="s">
        <v>15</v>
      </c>
      <c r="C157" s="31" t="s">
        <v>14</v>
      </c>
      <c r="D157" s="32" t="s">
        <v>171</v>
      </c>
      <c r="E157" s="24">
        <v>16.204000000000001</v>
      </c>
    </row>
    <row r="158" spans="1:5" ht="19.5" customHeight="1">
      <c r="A158" s="30" t="s">
        <v>43</v>
      </c>
      <c r="B158" s="31" t="s">
        <v>18</v>
      </c>
      <c r="C158" s="31" t="s">
        <v>10</v>
      </c>
      <c r="D158" s="32" t="s">
        <v>172</v>
      </c>
      <c r="E158" s="24">
        <v>7065.9595519999993</v>
      </c>
    </row>
    <row r="159" spans="1:5" ht="19.5" customHeight="1">
      <c r="A159" s="30" t="s">
        <v>43</v>
      </c>
      <c r="B159" s="31" t="s">
        <v>20</v>
      </c>
      <c r="C159" s="31" t="s">
        <v>12</v>
      </c>
      <c r="D159" s="32" t="s">
        <v>173</v>
      </c>
      <c r="E159" s="24">
        <v>208.770096</v>
      </c>
    </row>
    <row r="160" spans="1:5" ht="19.5" customHeight="1">
      <c r="A160" s="30" t="s">
        <v>43</v>
      </c>
      <c r="B160" s="31" t="s">
        <v>13</v>
      </c>
      <c r="C160" s="31" t="s">
        <v>15</v>
      </c>
      <c r="D160" s="32" t="s">
        <v>174</v>
      </c>
      <c r="E160" s="24">
        <v>3.1175999999999999</v>
      </c>
    </row>
    <row r="161" spans="1:5" ht="19.5" customHeight="1">
      <c r="A161" s="30" t="s">
        <v>43</v>
      </c>
      <c r="B161" s="31" t="s">
        <v>21</v>
      </c>
      <c r="C161" s="31" t="s">
        <v>18</v>
      </c>
      <c r="D161" s="32" t="s">
        <v>175</v>
      </c>
      <c r="E161" s="24">
        <v>2271.071856</v>
      </c>
    </row>
    <row r="162" spans="1:5" ht="19.5" customHeight="1">
      <c r="A162" s="30" t="s">
        <v>43</v>
      </c>
      <c r="B162" s="31" t="s">
        <v>39</v>
      </c>
      <c r="C162" s="31" t="s">
        <v>20</v>
      </c>
      <c r="D162" s="32" t="s">
        <v>176</v>
      </c>
      <c r="E162" s="24">
        <v>1786.7</v>
      </c>
    </row>
    <row r="163" spans="1:5" ht="19.5" customHeight="1">
      <c r="A163" s="30" t="s">
        <v>43</v>
      </c>
      <c r="B163" s="31" t="s">
        <v>22</v>
      </c>
      <c r="C163" s="31" t="s">
        <v>13</v>
      </c>
      <c r="D163" s="32" t="s">
        <v>177</v>
      </c>
      <c r="E163" s="24">
        <v>2774</v>
      </c>
    </row>
    <row r="164" spans="1:5" ht="19.5" customHeight="1">
      <c r="A164" s="30" t="s">
        <v>43</v>
      </c>
      <c r="B164" s="31" t="s">
        <v>23</v>
      </c>
      <c r="C164" s="31" t="s">
        <v>21</v>
      </c>
      <c r="D164" s="32" t="s">
        <v>178</v>
      </c>
      <c r="E164" s="24">
        <v>7</v>
      </c>
    </row>
    <row r="165" spans="1:5" ht="19.5" customHeight="1">
      <c r="A165" s="30" t="s">
        <v>43</v>
      </c>
      <c r="B165" s="31" t="s">
        <v>42</v>
      </c>
      <c r="C165" s="31" t="s">
        <v>14</v>
      </c>
      <c r="D165" s="32" t="s">
        <v>179</v>
      </c>
      <c r="E165" s="24">
        <v>15.3</v>
      </c>
    </row>
    <row r="166" spans="1:5" ht="19.5" customHeight="1">
      <c r="A166" s="30" t="s">
        <v>43</v>
      </c>
      <c r="B166" s="31" t="s">
        <v>13</v>
      </c>
      <c r="C166" s="31" t="s">
        <v>10</v>
      </c>
      <c r="D166" s="32" t="s">
        <v>180</v>
      </c>
      <c r="E166" s="24">
        <v>972.12</v>
      </c>
    </row>
    <row r="167" spans="1:5" ht="19.5" customHeight="1">
      <c r="A167" s="30" t="s">
        <v>43</v>
      </c>
      <c r="B167" s="31" t="s">
        <v>13</v>
      </c>
      <c r="C167" s="31" t="s">
        <v>14</v>
      </c>
      <c r="D167" s="32" t="s">
        <v>181</v>
      </c>
      <c r="E167" s="24">
        <v>972.12</v>
      </c>
    </row>
    <row r="168" spans="1:5" ht="19.5" customHeight="1">
      <c r="A168" s="30" t="s">
        <v>43</v>
      </c>
      <c r="B168" s="31" t="s">
        <v>21</v>
      </c>
      <c r="C168" s="31" t="s">
        <v>10</v>
      </c>
      <c r="D168" s="32" t="s">
        <v>182</v>
      </c>
      <c r="E168" s="24">
        <v>600</v>
      </c>
    </row>
    <row r="169" spans="1:5" ht="19.5" customHeight="1">
      <c r="A169" s="30" t="s">
        <v>43</v>
      </c>
      <c r="B169" s="31" t="s">
        <v>21</v>
      </c>
      <c r="C169" s="31" t="s">
        <v>12</v>
      </c>
      <c r="D169" s="32" t="s">
        <v>183</v>
      </c>
      <c r="E169" s="24">
        <v>600</v>
      </c>
    </row>
    <row r="170" spans="1:5" ht="19.5" customHeight="1">
      <c r="A170" s="30" t="s">
        <v>43</v>
      </c>
      <c r="B170" s="31" t="s">
        <v>22</v>
      </c>
      <c r="C170" s="31" t="s">
        <v>10</v>
      </c>
      <c r="D170" s="32" t="s">
        <v>184</v>
      </c>
      <c r="E170" s="24">
        <v>2.64</v>
      </c>
    </row>
    <row r="171" spans="1:5" ht="19.5" customHeight="1">
      <c r="A171" s="30" t="s">
        <v>43</v>
      </c>
      <c r="B171" s="31" t="s">
        <v>22</v>
      </c>
      <c r="C171" s="31" t="s">
        <v>12</v>
      </c>
      <c r="D171" s="32" t="s">
        <v>185</v>
      </c>
      <c r="E171" s="24">
        <v>2.64</v>
      </c>
    </row>
    <row r="172" spans="1:5" ht="19.5" customHeight="1">
      <c r="A172" s="30" t="s">
        <v>43</v>
      </c>
      <c r="B172" s="31" t="s">
        <v>23</v>
      </c>
      <c r="C172" s="31" t="s">
        <v>10</v>
      </c>
      <c r="D172" s="32" t="s">
        <v>186</v>
      </c>
      <c r="E172" s="24">
        <v>183.79266000000001</v>
      </c>
    </row>
    <row r="173" spans="1:5" ht="19.5" customHeight="1">
      <c r="A173" s="30" t="s">
        <v>43</v>
      </c>
      <c r="B173" s="31" t="s">
        <v>23</v>
      </c>
      <c r="C173" s="31" t="s">
        <v>12</v>
      </c>
      <c r="D173" s="32" t="s">
        <v>72</v>
      </c>
      <c r="E173" s="24">
        <v>54.382659999999994</v>
      </c>
    </row>
    <row r="174" spans="1:5" ht="19.5" customHeight="1">
      <c r="A174" s="30" t="s">
        <v>43</v>
      </c>
      <c r="B174" s="31" t="s">
        <v>23</v>
      </c>
      <c r="C174" s="31" t="s">
        <v>13</v>
      </c>
      <c r="D174" s="32" t="s">
        <v>187</v>
      </c>
      <c r="E174" s="24">
        <v>49.56</v>
      </c>
    </row>
    <row r="175" spans="1:5" ht="19.5" customHeight="1">
      <c r="A175" s="30" t="s">
        <v>43</v>
      </c>
      <c r="B175" s="31" t="s">
        <v>23</v>
      </c>
      <c r="C175" s="31" t="s">
        <v>14</v>
      </c>
      <c r="D175" s="32" t="s">
        <v>188</v>
      </c>
      <c r="E175" s="24">
        <v>79.849999999999994</v>
      </c>
    </row>
    <row r="176" spans="1:5" ht="19.5" customHeight="1">
      <c r="A176" s="30" t="s">
        <v>43</v>
      </c>
      <c r="B176" s="31" t="s">
        <v>37</v>
      </c>
      <c r="C176" s="31" t="s">
        <v>10</v>
      </c>
      <c r="D176" s="32" t="s">
        <v>189</v>
      </c>
      <c r="E176" s="24">
        <v>95.110799999999998</v>
      </c>
    </row>
    <row r="177" spans="1:5" ht="19.5" customHeight="1">
      <c r="A177" s="30" t="s">
        <v>43</v>
      </c>
      <c r="B177" s="31" t="s">
        <v>37</v>
      </c>
      <c r="C177" s="31" t="s">
        <v>12</v>
      </c>
      <c r="D177" s="32" t="s">
        <v>190</v>
      </c>
      <c r="E177" s="24">
        <v>81.010800000000003</v>
      </c>
    </row>
    <row r="178" spans="1:5" ht="19.5" customHeight="1">
      <c r="A178" s="30" t="s">
        <v>43</v>
      </c>
      <c r="B178" s="31" t="s">
        <v>37</v>
      </c>
      <c r="C178" s="31" t="s">
        <v>15</v>
      </c>
      <c r="D178" s="32" t="s">
        <v>191</v>
      </c>
      <c r="E178" s="24">
        <v>14.1</v>
      </c>
    </row>
    <row r="179" spans="1:5" ht="19.5" customHeight="1">
      <c r="A179" s="30" t="s">
        <v>43</v>
      </c>
      <c r="B179" s="31" t="s">
        <v>44</v>
      </c>
      <c r="C179" s="31" t="s">
        <v>10</v>
      </c>
      <c r="D179" s="32" t="s">
        <v>192</v>
      </c>
      <c r="E179" s="24">
        <v>7.5</v>
      </c>
    </row>
    <row r="180" spans="1:5" ht="19.5" customHeight="1">
      <c r="A180" s="30" t="s">
        <v>43</v>
      </c>
      <c r="B180" s="31" t="s">
        <v>44</v>
      </c>
      <c r="C180" s="31" t="s">
        <v>12</v>
      </c>
      <c r="D180" s="32" t="s">
        <v>193</v>
      </c>
      <c r="E180" s="24">
        <v>7.5</v>
      </c>
    </row>
    <row r="181" spans="1:5" ht="19.5" customHeight="1">
      <c r="A181" s="30" t="s">
        <v>43</v>
      </c>
      <c r="B181" s="31" t="s">
        <v>45</v>
      </c>
      <c r="C181" s="31" t="s">
        <v>10</v>
      </c>
      <c r="D181" s="32" t="s">
        <v>194</v>
      </c>
      <c r="E181" s="24">
        <v>76.540000000000006</v>
      </c>
    </row>
    <row r="182" spans="1:5" ht="19.5" customHeight="1">
      <c r="A182" s="30" t="s">
        <v>43</v>
      </c>
      <c r="B182" s="31" t="s">
        <v>45</v>
      </c>
      <c r="C182" s="31" t="s">
        <v>12</v>
      </c>
      <c r="D182" s="32" t="s">
        <v>195</v>
      </c>
      <c r="E182" s="24">
        <v>12.2384</v>
      </c>
    </row>
    <row r="183" spans="1:5" ht="19.5" customHeight="1">
      <c r="A183" s="30" t="s">
        <v>43</v>
      </c>
      <c r="B183" s="31" t="s">
        <v>45</v>
      </c>
      <c r="C183" s="31" t="s">
        <v>15</v>
      </c>
      <c r="D183" s="32" t="s">
        <v>196</v>
      </c>
      <c r="E183" s="24">
        <v>64.301599999999993</v>
      </c>
    </row>
    <row r="184" spans="1:5" ht="19.5" customHeight="1">
      <c r="A184" s="30" t="s">
        <v>43</v>
      </c>
      <c r="B184" s="31" t="s">
        <v>46</v>
      </c>
      <c r="C184" s="31" t="s">
        <v>10</v>
      </c>
      <c r="D184" s="32" t="s">
        <v>197</v>
      </c>
      <c r="E184" s="24">
        <v>114.94</v>
      </c>
    </row>
    <row r="185" spans="1:5" ht="19.5" customHeight="1">
      <c r="A185" s="30" t="s">
        <v>43</v>
      </c>
      <c r="B185" s="31" t="s">
        <v>46</v>
      </c>
      <c r="C185" s="31" t="s">
        <v>12</v>
      </c>
      <c r="D185" s="32" t="s">
        <v>198</v>
      </c>
      <c r="E185" s="24">
        <v>52.96</v>
      </c>
    </row>
    <row r="186" spans="1:5" ht="19.5" customHeight="1">
      <c r="A186" s="30" t="s">
        <v>43</v>
      </c>
      <c r="B186" s="31" t="s">
        <v>46</v>
      </c>
      <c r="C186" s="31" t="s">
        <v>15</v>
      </c>
      <c r="D186" s="32" t="s">
        <v>199</v>
      </c>
      <c r="E186" s="24">
        <v>61.98</v>
      </c>
    </row>
    <row r="187" spans="1:5" ht="19.5" customHeight="1">
      <c r="A187" s="30" t="s">
        <v>43</v>
      </c>
      <c r="B187" s="31" t="s">
        <v>47</v>
      </c>
      <c r="C187" s="31" t="s">
        <v>10</v>
      </c>
      <c r="D187" s="32" t="s">
        <v>200</v>
      </c>
      <c r="E187" s="24">
        <v>821.26700000000005</v>
      </c>
    </row>
    <row r="188" spans="1:5" ht="19.5" customHeight="1">
      <c r="A188" s="30" t="s">
        <v>43</v>
      </c>
      <c r="B188" s="31" t="s">
        <v>47</v>
      </c>
      <c r="C188" s="31" t="s">
        <v>12</v>
      </c>
      <c r="D188" s="32" t="s">
        <v>201</v>
      </c>
      <c r="E188" s="24">
        <v>20</v>
      </c>
    </row>
    <row r="189" spans="1:5" ht="19.5" customHeight="1">
      <c r="A189" s="30" t="s">
        <v>43</v>
      </c>
      <c r="B189" s="31" t="s">
        <v>47</v>
      </c>
      <c r="C189" s="31" t="s">
        <v>15</v>
      </c>
      <c r="D189" s="32" t="s">
        <v>202</v>
      </c>
      <c r="E189" s="24">
        <v>801.26700000000005</v>
      </c>
    </row>
    <row r="190" spans="1:5" ht="19.5" customHeight="1">
      <c r="A190" s="30" t="s">
        <v>43</v>
      </c>
      <c r="B190" s="31" t="s">
        <v>48</v>
      </c>
      <c r="C190" s="31" t="s">
        <v>10</v>
      </c>
      <c r="D190" s="32" t="s">
        <v>203</v>
      </c>
      <c r="E190" s="24">
        <v>1.2096</v>
      </c>
    </row>
    <row r="191" spans="1:5" ht="19.5" customHeight="1">
      <c r="A191" s="30" t="s">
        <v>43</v>
      </c>
      <c r="B191" s="31" t="s">
        <v>48</v>
      </c>
      <c r="C191" s="31" t="s">
        <v>12</v>
      </c>
      <c r="D191" s="32" t="s">
        <v>204</v>
      </c>
      <c r="E191" s="24">
        <v>0.7056</v>
      </c>
    </row>
    <row r="192" spans="1:5" ht="19.5" customHeight="1">
      <c r="A192" s="30" t="s">
        <v>43</v>
      </c>
      <c r="B192" s="31" t="s">
        <v>48</v>
      </c>
      <c r="C192" s="31" t="s">
        <v>15</v>
      </c>
      <c r="D192" s="32" t="s">
        <v>205</v>
      </c>
      <c r="E192" s="24">
        <v>0.504</v>
      </c>
    </row>
    <row r="193" spans="1:5" ht="19.5" customHeight="1">
      <c r="A193" s="30" t="s">
        <v>43</v>
      </c>
      <c r="B193" s="31" t="s">
        <v>26</v>
      </c>
      <c r="C193" s="31" t="s">
        <v>10</v>
      </c>
      <c r="D193" s="32" t="s">
        <v>206</v>
      </c>
      <c r="E193" s="24">
        <v>181.76632000000001</v>
      </c>
    </row>
    <row r="194" spans="1:5" ht="19.5" customHeight="1">
      <c r="A194" s="30" t="s">
        <v>43</v>
      </c>
      <c r="B194" s="31" t="s">
        <v>26</v>
      </c>
      <c r="C194" s="31" t="s">
        <v>12</v>
      </c>
      <c r="D194" s="32" t="s">
        <v>72</v>
      </c>
      <c r="E194" s="24">
        <v>78.024000000000001</v>
      </c>
    </row>
    <row r="195" spans="1:5" ht="19.5" customHeight="1">
      <c r="A195" s="30" t="s">
        <v>43</v>
      </c>
      <c r="B195" s="31" t="s">
        <v>26</v>
      </c>
      <c r="C195" s="31" t="s">
        <v>15</v>
      </c>
      <c r="D195" s="32" t="s">
        <v>76</v>
      </c>
      <c r="E195" s="24">
        <v>26.09432</v>
      </c>
    </row>
    <row r="196" spans="1:5" ht="19.5" customHeight="1">
      <c r="A196" s="30" t="s">
        <v>43</v>
      </c>
      <c r="B196" s="31" t="s">
        <v>26</v>
      </c>
      <c r="C196" s="31" t="s">
        <v>14</v>
      </c>
      <c r="D196" s="32" t="s">
        <v>207</v>
      </c>
      <c r="E196" s="24">
        <v>77.647999999999996</v>
      </c>
    </row>
    <row r="197" spans="1:5" ht="19.5" customHeight="1">
      <c r="A197" s="30" t="s">
        <v>43</v>
      </c>
      <c r="B197" s="31" t="s">
        <v>49</v>
      </c>
      <c r="C197" s="31" t="s">
        <v>10</v>
      </c>
      <c r="D197" s="32" t="s">
        <v>208</v>
      </c>
      <c r="E197" s="24">
        <v>22.824000000000002</v>
      </c>
    </row>
    <row r="198" spans="1:5" ht="19.5" customHeight="1">
      <c r="A198" s="30" t="s">
        <v>43</v>
      </c>
      <c r="B198" s="31" t="s">
        <v>49</v>
      </c>
      <c r="C198" s="31" t="s">
        <v>12</v>
      </c>
      <c r="D198" s="32" t="s">
        <v>209</v>
      </c>
      <c r="E198" s="24">
        <v>22.824000000000002</v>
      </c>
    </row>
    <row r="199" spans="1:5" ht="19.5" customHeight="1">
      <c r="A199" s="30" t="s">
        <v>43</v>
      </c>
      <c r="B199" s="31" t="s">
        <v>14</v>
      </c>
      <c r="C199" s="31" t="s">
        <v>10</v>
      </c>
      <c r="D199" s="32" t="s">
        <v>210</v>
      </c>
      <c r="E199" s="24">
        <v>228.02367100000001</v>
      </c>
    </row>
    <row r="200" spans="1:5" ht="19.5" customHeight="1">
      <c r="A200" s="30" t="s">
        <v>43</v>
      </c>
      <c r="B200" s="31" t="s">
        <v>14</v>
      </c>
      <c r="C200" s="31" t="s">
        <v>14</v>
      </c>
      <c r="D200" s="32" t="s">
        <v>211</v>
      </c>
      <c r="E200" s="24">
        <v>228.02367100000001</v>
      </c>
    </row>
    <row r="201" spans="1:5" s="29" customFormat="1" ht="19.5" customHeight="1">
      <c r="A201" s="25" t="s">
        <v>50</v>
      </c>
      <c r="B201" s="26"/>
      <c r="C201" s="26" t="s">
        <v>10</v>
      </c>
      <c r="D201" s="27" t="s">
        <v>300</v>
      </c>
      <c r="E201" s="28">
        <f>E202+E204+E208+E210+E214+E216+E221+E224+E226+E228+E230</f>
        <v>5934.9234820000001</v>
      </c>
    </row>
    <row r="202" spans="1:5" ht="19.5" customHeight="1">
      <c r="A202" s="30" t="s">
        <v>50</v>
      </c>
      <c r="B202" s="31" t="s">
        <v>12</v>
      </c>
      <c r="C202" s="31" t="s">
        <v>10</v>
      </c>
      <c r="D202" s="32" t="s">
        <v>212</v>
      </c>
      <c r="E202" s="24">
        <v>341.78483199999999</v>
      </c>
    </row>
    <row r="203" spans="1:5" ht="19.5" customHeight="1">
      <c r="A203" s="30" t="s">
        <v>50</v>
      </c>
      <c r="B203" s="31" t="s">
        <v>12</v>
      </c>
      <c r="C203" s="31" t="s">
        <v>12</v>
      </c>
      <c r="D203" s="32" t="s">
        <v>72</v>
      </c>
      <c r="E203" s="24">
        <v>341.78483199999999</v>
      </c>
    </row>
    <row r="204" spans="1:5" ht="19.5" customHeight="1">
      <c r="A204" s="30" t="s">
        <v>50</v>
      </c>
      <c r="B204" s="31" t="s">
        <v>15</v>
      </c>
      <c r="C204" s="31" t="s">
        <v>10</v>
      </c>
      <c r="D204" s="32" t="s">
        <v>213</v>
      </c>
      <c r="E204" s="24">
        <v>1063.087256</v>
      </c>
    </row>
    <row r="205" spans="1:5" ht="19.5" customHeight="1">
      <c r="A205" s="30" t="s">
        <v>50</v>
      </c>
      <c r="B205" s="31" t="s">
        <v>15</v>
      </c>
      <c r="C205" s="31" t="s">
        <v>12</v>
      </c>
      <c r="D205" s="32" t="s">
        <v>214</v>
      </c>
      <c r="E205" s="24">
        <v>821.17038400000001</v>
      </c>
    </row>
    <row r="206" spans="1:5" ht="19.5" customHeight="1">
      <c r="A206" s="30" t="s">
        <v>50</v>
      </c>
      <c r="B206" s="31" t="s">
        <v>15</v>
      </c>
      <c r="C206" s="31" t="s">
        <v>15</v>
      </c>
      <c r="D206" s="32" t="s">
        <v>215</v>
      </c>
      <c r="E206" s="24">
        <v>228.62739999999999</v>
      </c>
    </row>
    <row r="207" spans="1:5" ht="19.5" customHeight="1">
      <c r="A207" s="30" t="s">
        <v>50</v>
      </c>
      <c r="B207" s="31" t="s">
        <v>15</v>
      </c>
      <c r="C207" s="31" t="s">
        <v>20</v>
      </c>
      <c r="D207" s="32" t="s">
        <v>216</v>
      </c>
      <c r="E207" s="24">
        <v>13.289472</v>
      </c>
    </row>
    <row r="208" spans="1:5" ht="19.5" customHeight="1">
      <c r="A208" s="30" t="s">
        <v>50</v>
      </c>
      <c r="B208" s="31" t="s">
        <v>16</v>
      </c>
      <c r="C208" s="31" t="s">
        <v>10</v>
      </c>
      <c r="D208" s="32" t="s">
        <v>217</v>
      </c>
      <c r="E208" s="24">
        <v>1542.216496</v>
      </c>
    </row>
    <row r="209" spans="1:5" ht="19.5" customHeight="1">
      <c r="A209" s="30" t="s">
        <v>50</v>
      </c>
      <c r="B209" s="31" t="s">
        <v>16</v>
      </c>
      <c r="C209" s="31" t="s">
        <v>15</v>
      </c>
      <c r="D209" s="32" t="s">
        <v>218</v>
      </c>
      <c r="E209" s="24">
        <v>1542.216496</v>
      </c>
    </row>
    <row r="210" spans="1:5" ht="19.5" customHeight="1">
      <c r="A210" s="30" t="s">
        <v>50</v>
      </c>
      <c r="B210" s="31" t="s">
        <v>17</v>
      </c>
      <c r="C210" s="31" t="s">
        <v>10</v>
      </c>
      <c r="D210" s="32" t="s">
        <v>219</v>
      </c>
      <c r="E210" s="24">
        <v>639.44167200000004</v>
      </c>
    </row>
    <row r="211" spans="1:5" ht="19.5" customHeight="1">
      <c r="A211" s="30" t="s">
        <v>50</v>
      </c>
      <c r="B211" s="31" t="s">
        <v>17</v>
      </c>
      <c r="C211" s="31" t="s">
        <v>12</v>
      </c>
      <c r="D211" s="32" t="s">
        <v>220</v>
      </c>
      <c r="E211" s="24">
        <v>293.36407200000002</v>
      </c>
    </row>
    <row r="212" spans="1:5" ht="19.5" customHeight="1">
      <c r="A212" s="30" t="s">
        <v>50</v>
      </c>
      <c r="B212" s="31" t="s">
        <v>17</v>
      </c>
      <c r="C212" s="31" t="s">
        <v>16</v>
      </c>
      <c r="D212" s="32" t="s">
        <v>221</v>
      </c>
      <c r="E212" s="24">
        <v>185.7276</v>
      </c>
    </row>
    <row r="213" spans="1:5" ht="19.5" customHeight="1">
      <c r="A213" s="30" t="s">
        <v>50</v>
      </c>
      <c r="B213" s="31" t="s">
        <v>17</v>
      </c>
      <c r="C213" s="31" t="s">
        <v>21</v>
      </c>
      <c r="D213" s="32" t="s">
        <v>222</v>
      </c>
      <c r="E213" s="24">
        <f>360.35-200</f>
        <v>160.35000000000002</v>
      </c>
    </row>
    <row r="214" spans="1:5" ht="19.5" customHeight="1">
      <c r="A214" s="30" t="s">
        <v>50</v>
      </c>
      <c r="B214" s="31" t="s">
        <v>13</v>
      </c>
      <c r="C214" s="31" t="s">
        <v>10</v>
      </c>
      <c r="D214" s="32" t="s">
        <v>223</v>
      </c>
      <c r="E214" s="24">
        <v>143.55000000000001</v>
      </c>
    </row>
    <row r="215" spans="1:5" ht="19.5" customHeight="1">
      <c r="A215" s="30" t="s">
        <v>50</v>
      </c>
      <c r="B215" s="31" t="s">
        <v>13</v>
      </c>
      <c r="C215" s="31" t="s">
        <v>51</v>
      </c>
      <c r="D215" s="32" t="s">
        <v>224</v>
      </c>
      <c r="E215" s="24">
        <v>143.55000000000001</v>
      </c>
    </row>
    <row r="216" spans="1:5" ht="19.5" customHeight="1">
      <c r="A216" s="30" t="s">
        <v>50</v>
      </c>
      <c r="B216" s="31" t="s">
        <v>23</v>
      </c>
      <c r="C216" s="31" t="s">
        <v>10</v>
      </c>
      <c r="D216" s="32" t="s">
        <v>225</v>
      </c>
      <c r="E216" s="24">
        <v>1845.351046</v>
      </c>
    </row>
    <row r="217" spans="1:5" ht="19.5" customHeight="1">
      <c r="A217" s="30" t="s">
        <v>50</v>
      </c>
      <c r="B217" s="31" t="s">
        <v>23</v>
      </c>
      <c r="C217" s="31" t="s">
        <v>12</v>
      </c>
      <c r="D217" s="32" t="s">
        <v>226</v>
      </c>
      <c r="E217" s="24">
        <v>847.76438599999994</v>
      </c>
    </row>
    <row r="218" spans="1:5" ht="19.5" customHeight="1">
      <c r="A218" s="30" t="s">
        <v>50</v>
      </c>
      <c r="B218" s="31" t="s">
        <v>23</v>
      </c>
      <c r="C218" s="31" t="s">
        <v>15</v>
      </c>
      <c r="D218" s="32" t="s">
        <v>227</v>
      </c>
      <c r="E218" s="24">
        <v>372.28386</v>
      </c>
    </row>
    <row r="219" spans="1:5" ht="19.5" customHeight="1">
      <c r="A219" s="30" t="s">
        <v>50</v>
      </c>
      <c r="B219" s="31" t="s">
        <v>23</v>
      </c>
      <c r="C219" s="31" t="s">
        <v>16</v>
      </c>
      <c r="D219" s="32" t="s">
        <v>228</v>
      </c>
      <c r="E219" s="24">
        <v>620</v>
      </c>
    </row>
    <row r="220" spans="1:5" ht="19.5" customHeight="1">
      <c r="A220" s="30" t="s">
        <v>50</v>
      </c>
      <c r="B220" s="31" t="s">
        <v>23</v>
      </c>
      <c r="C220" s="31" t="s">
        <v>14</v>
      </c>
      <c r="D220" s="32" t="s">
        <v>229</v>
      </c>
      <c r="E220" s="24">
        <v>5.3028000000000004</v>
      </c>
    </row>
    <row r="221" spans="1:5" ht="19.5" customHeight="1">
      <c r="A221" s="30" t="s">
        <v>50</v>
      </c>
      <c r="B221" s="31" t="s">
        <v>42</v>
      </c>
      <c r="C221" s="31" t="s">
        <v>10</v>
      </c>
      <c r="D221" s="32" t="s">
        <v>230</v>
      </c>
      <c r="E221" s="24">
        <v>63.537876000000004</v>
      </c>
    </row>
    <row r="222" spans="1:5" ht="19.5" customHeight="1">
      <c r="A222" s="30" t="s">
        <v>50</v>
      </c>
      <c r="B222" s="31" t="s">
        <v>42</v>
      </c>
      <c r="C222" s="31" t="s">
        <v>12</v>
      </c>
      <c r="D222" s="32" t="s">
        <v>231</v>
      </c>
      <c r="E222" s="24">
        <v>14.376876000000001</v>
      </c>
    </row>
    <row r="223" spans="1:5" ht="19.5" customHeight="1">
      <c r="A223" s="30" t="s">
        <v>50</v>
      </c>
      <c r="B223" s="31" t="s">
        <v>42</v>
      </c>
      <c r="C223" s="31" t="s">
        <v>15</v>
      </c>
      <c r="D223" s="32" t="s">
        <v>232</v>
      </c>
      <c r="E223" s="24">
        <v>49.161000000000001</v>
      </c>
    </row>
    <row r="224" spans="1:5" ht="19.5" customHeight="1">
      <c r="A224" s="30" t="s">
        <v>50</v>
      </c>
      <c r="B224" s="31" t="s">
        <v>24</v>
      </c>
      <c r="C224" s="31" t="s">
        <v>10</v>
      </c>
      <c r="D224" s="32" t="s">
        <v>233</v>
      </c>
      <c r="E224" s="24">
        <v>10</v>
      </c>
    </row>
    <row r="225" spans="1:5" ht="19.5" customHeight="1">
      <c r="A225" s="30" t="s">
        <v>50</v>
      </c>
      <c r="B225" s="31" t="s">
        <v>24</v>
      </c>
      <c r="C225" s="31" t="s">
        <v>12</v>
      </c>
      <c r="D225" s="32" t="s">
        <v>234</v>
      </c>
      <c r="E225" s="24">
        <v>10</v>
      </c>
    </row>
    <row r="226" spans="1:5" ht="19.5" customHeight="1">
      <c r="A226" s="30" t="s">
        <v>50</v>
      </c>
      <c r="B226" s="31" t="s">
        <v>52</v>
      </c>
      <c r="C226" s="31" t="s">
        <v>10</v>
      </c>
      <c r="D226" s="32" t="s">
        <v>235</v>
      </c>
      <c r="E226" s="24">
        <v>127.334304</v>
      </c>
    </row>
    <row r="227" spans="1:5" ht="19.5" customHeight="1">
      <c r="A227" s="30" t="s">
        <v>50</v>
      </c>
      <c r="B227" s="31" t="s">
        <v>52</v>
      </c>
      <c r="C227" s="31" t="s">
        <v>12</v>
      </c>
      <c r="D227" s="32" t="s">
        <v>72</v>
      </c>
      <c r="E227" s="24">
        <v>127.334304</v>
      </c>
    </row>
    <row r="228" spans="1:5" ht="19.5" customHeight="1">
      <c r="A228" s="30" t="s">
        <v>50</v>
      </c>
      <c r="B228" s="31" t="s">
        <v>34</v>
      </c>
      <c r="C228" s="31" t="s">
        <v>10</v>
      </c>
      <c r="D228" s="32" t="s">
        <v>236</v>
      </c>
      <c r="E228" s="24">
        <v>80.86</v>
      </c>
    </row>
    <row r="229" spans="1:5" ht="19.5" customHeight="1">
      <c r="A229" s="30" t="s">
        <v>50</v>
      </c>
      <c r="B229" s="31" t="s">
        <v>34</v>
      </c>
      <c r="C229" s="31" t="s">
        <v>12</v>
      </c>
      <c r="D229" s="32" t="s">
        <v>236</v>
      </c>
      <c r="E229" s="24">
        <v>80.86</v>
      </c>
    </row>
    <row r="230" spans="1:5" ht="19.5" customHeight="1">
      <c r="A230" s="30" t="s">
        <v>50</v>
      </c>
      <c r="B230" s="31" t="s">
        <v>14</v>
      </c>
      <c r="C230" s="31" t="s">
        <v>10</v>
      </c>
      <c r="D230" s="32" t="s">
        <v>237</v>
      </c>
      <c r="E230" s="24">
        <v>77.760000000000005</v>
      </c>
    </row>
    <row r="231" spans="1:5" ht="19.5" customHeight="1">
      <c r="A231" s="30" t="s">
        <v>50</v>
      </c>
      <c r="B231" s="31" t="s">
        <v>14</v>
      </c>
      <c r="C231" s="31" t="s">
        <v>14</v>
      </c>
      <c r="D231" s="32" t="s">
        <v>237</v>
      </c>
      <c r="E231" s="24">
        <v>77.760000000000005</v>
      </c>
    </row>
    <row r="232" spans="1:5" s="29" customFormat="1" ht="19.5" customHeight="1">
      <c r="A232" s="25" t="s">
        <v>53</v>
      </c>
      <c r="B232" s="26"/>
      <c r="C232" s="26" t="s">
        <v>10</v>
      </c>
      <c r="D232" s="27" t="s">
        <v>301</v>
      </c>
      <c r="E232" s="28">
        <f>E233+E235+E237</f>
        <v>1703.2393</v>
      </c>
    </row>
    <row r="233" spans="1:5" ht="19.5" customHeight="1">
      <c r="A233" s="30" t="s">
        <v>53</v>
      </c>
      <c r="B233" s="31" t="s">
        <v>15</v>
      </c>
      <c r="C233" s="31" t="s">
        <v>10</v>
      </c>
      <c r="D233" s="32" t="s">
        <v>238</v>
      </c>
      <c r="E233" s="24">
        <v>50</v>
      </c>
    </row>
    <row r="234" spans="1:5" ht="19.5" customHeight="1">
      <c r="A234" s="30" t="s">
        <v>53</v>
      </c>
      <c r="B234" s="31" t="s">
        <v>15</v>
      </c>
      <c r="C234" s="31" t="s">
        <v>14</v>
      </c>
      <c r="D234" s="32" t="s">
        <v>239</v>
      </c>
      <c r="E234" s="24">
        <v>50</v>
      </c>
    </row>
    <row r="235" spans="1:5" ht="19.5" customHeight="1">
      <c r="A235" s="30" t="s">
        <v>53</v>
      </c>
      <c r="B235" s="31" t="s">
        <v>16</v>
      </c>
      <c r="C235" s="31" t="s">
        <v>10</v>
      </c>
      <c r="D235" s="32" t="s">
        <v>240</v>
      </c>
      <c r="E235" s="24">
        <v>400</v>
      </c>
    </row>
    <row r="236" spans="1:5" ht="19.5" customHeight="1">
      <c r="A236" s="30" t="s">
        <v>53</v>
      </c>
      <c r="B236" s="31" t="s">
        <v>16</v>
      </c>
      <c r="C236" s="31" t="s">
        <v>12</v>
      </c>
      <c r="D236" s="32" t="s">
        <v>241</v>
      </c>
      <c r="E236" s="24">
        <v>400</v>
      </c>
    </row>
    <row r="237" spans="1:5" ht="19.5" customHeight="1">
      <c r="A237" s="30" t="s">
        <v>53</v>
      </c>
      <c r="B237" s="31" t="s">
        <v>17</v>
      </c>
      <c r="C237" s="31" t="s">
        <v>10</v>
      </c>
      <c r="D237" s="32" t="s">
        <v>242</v>
      </c>
      <c r="E237" s="24">
        <v>1253.2393</v>
      </c>
    </row>
    <row r="238" spans="1:5" ht="19.5" customHeight="1">
      <c r="A238" s="30" t="s">
        <v>53</v>
      </c>
      <c r="B238" s="31" t="s">
        <v>17</v>
      </c>
      <c r="C238" s="31" t="s">
        <v>12</v>
      </c>
      <c r="D238" s="32" t="s">
        <v>243</v>
      </c>
      <c r="E238" s="24">
        <f>738.2393-100</f>
        <v>638.23929999999996</v>
      </c>
    </row>
    <row r="239" spans="1:5" ht="19.5" customHeight="1">
      <c r="A239" s="30" t="s">
        <v>53</v>
      </c>
      <c r="B239" s="31" t="s">
        <v>17</v>
      </c>
      <c r="C239" s="31" t="s">
        <v>15</v>
      </c>
      <c r="D239" s="32" t="s">
        <v>244</v>
      </c>
      <c r="E239" s="24">
        <v>600</v>
      </c>
    </row>
    <row r="240" spans="1:5" ht="19.5" customHeight="1">
      <c r="A240" s="30" t="s">
        <v>53</v>
      </c>
      <c r="B240" s="31" t="s">
        <v>17</v>
      </c>
      <c r="C240" s="31" t="s">
        <v>14</v>
      </c>
      <c r="D240" s="32" t="s">
        <v>245</v>
      </c>
      <c r="E240" s="24">
        <v>15</v>
      </c>
    </row>
    <row r="241" spans="1:5" s="29" customFormat="1" ht="19.5" customHeight="1">
      <c r="A241" s="25" t="s">
        <v>54</v>
      </c>
      <c r="B241" s="26" t="s">
        <v>10</v>
      </c>
      <c r="C241" s="26" t="s">
        <v>10</v>
      </c>
      <c r="D241" s="27" t="s">
        <v>302</v>
      </c>
      <c r="E241" s="28">
        <f>E242+E244+E246</f>
        <v>776</v>
      </c>
    </row>
    <row r="242" spans="1:5" ht="19.5" customHeight="1">
      <c r="A242" s="30" t="s">
        <v>54</v>
      </c>
      <c r="B242" s="31" t="s">
        <v>12</v>
      </c>
      <c r="C242" s="31" t="s">
        <v>10</v>
      </c>
      <c r="D242" s="32" t="s">
        <v>246</v>
      </c>
      <c r="E242" s="24">
        <v>60</v>
      </c>
    </row>
    <row r="243" spans="1:5" ht="19.5" customHeight="1">
      <c r="A243" s="30" t="s">
        <v>54</v>
      </c>
      <c r="B243" s="31" t="s">
        <v>12</v>
      </c>
      <c r="C243" s="31" t="s">
        <v>14</v>
      </c>
      <c r="D243" s="32" t="s">
        <v>247</v>
      </c>
      <c r="E243" s="24">
        <v>60</v>
      </c>
    </row>
    <row r="244" spans="1:5" ht="19.5" customHeight="1">
      <c r="A244" s="30" t="s">
        <v>54</v>
      </c>
      <c r="B244" s="31" t="s">
        <v>16</v>
      </c>
      <c r="C244" s="31" t="s">
        <v>10</v>
      </c>
      <c r="D244" s="32" t="s">
        <v>248</v>
      </c>
      <c r="E244" s="24">
        <v>500</v>
      </c>
    </row>
    <row r="245" spans="1:5" ht="19.5" customHeight="1">
      <c r="A245" s="30" t="s">
        <v>54</v>
      </c>
      <c r="B245" s="31" t="s">
        <v>16</v>
      </c>
      <c r="C245" s="31" t="s">
        <v>14</v>
      </c>
      <c r="D245" s="32" t="s">
        <v>249</v>
      </c>
      <c r="E245" s="24">
        <v>500</v>
      </c>
    </row>
    <row r="246" spans="1:5" ht="19.5" customHeight="1">
      <c r="A246" s="30" t="s">
        <v>54</v>
      </c>
      <c r="B246" s="31" t="s">
        <v>18</v>
      </c>
      <c r="C246" s="31" t="s">
        <v>10</v>
      </c>
      <c r="D246" s="32" t="s">
        <v>250</v>
      </c>
      <c r="E246" s="24">
        <v>216</v>
      </c>
    </row>
    <row r="247" spans="1:5" ht="19.5" customHeight="1">
      <c r="A247" s="30" t="s">
        <v>54</v>
      </c>
      <c r="B247" s="31" t="s">
        <v>18</v>
      </c>
      <c r="C247" s="31" t="s">
        <v>12</v>
      </c>
      <c r="D247" s="32" t="s">
        <v>250</v>
      </c>
      <c r="E247" s="24">
        <v>216</v>
      </c>
    </row>
    <row r="248" spans="1:5" s="29" customFormat="1" ht="19.5" customHeight="1">
      <c r="A248" s="25" t="s">
        <v>55</v>
      </c>
      <c r="B248" s="26"/>
      <c r="C248" s="26" t="s">
        <v>10</v>
      </c>
      <c r="D248" s="27" t="s">
        <v>303</v>
      </c>
      <c r="E248" s="28">
        <f>E249+E254+E257+E262+E265+E268</f>
        <v>7626.2294080000001</v>
      </c>
    </row>
    <row r="249" spans="1:5" ht="19.5" customHeight="1">
      <c r="A249" s="30" t="s">
        <v>55</v>
      </c>
      <c r="B249" s="31" t="s">
        <v>12</v>
      </c>
      <c r="C249" s="31" t="s">
        <v>10</v>
      </c>
      <c r="D249" s="32" t="s">
        <v>251</v>
      </c>
      <c r="E249" s="24">
        <v>2134.7853</v>
      </c>
    </row>
    <row r="250" spans="1:5" ht="19.5" customHeight="1">
      <c r="A250" s="30" t="s">
        <v>55</v>
      </c>
      <c r="B250" s="31" t="s">
        <v>12</v>
      </c>
      <c r="C250" s="31" t="s">
        <v>12</v>
      </c>
      <c r="D250" s="32" t="s">
        <v>72</v>
      </c>
      <c r="E250" s="24">
        <v>482.47120000000001</v>
      </c>
    </row>
    <row r="251" spans="1:5" ht="19.5" customHeight="1">
      <c r="A251" s="30" t="s">
        <v>55</v>
      </c>
      <c r="B251" s="31" t="s">
        <v>12</v>
      </c>
      <c r="C251" s="31" t="s">
        <v>17</v>
      </c>
      <c r="D251" s="32" t="s">
        <v>82</v>
      </c>
      <c r="E251" s="24">
        <v>1020.1141</v>
      </c>
    </row>
    <row r="252" spans="1:5" ht="19.5" customHeight="1">
      <c r="A252" s="30" t="s">
        <v>55</v>
      </c>
      <c r="B252" s="31" t="s">
        <v>12</v>
      </c>
      <c r="C252" s="31" t="s">
        <v>21</v>
      </c>
      <c r="D252" s="32" t="s">
        <v>252</v>
      </c>
      <c r="E252" s="24">
        <f>35.2-3</f>
        <v>32.200000000000003</v>
      </c>
    </row>
    <row r="253" spans="1:5" ht="19.5" customHeight="1">
      <c r="A253" s="30" t="s">
        <v>55</v>
      </c>
      <c r="B253" s="31" t="s">
        <v>12</v>
      </c>
      <c r="C253" s="31" t="s">
        <v>14</v>
      </c>
      <c r="D253" s="32" t="s">
        <v>253</v>
      </c>
      <c r="E253" s="24">
        <v>600</v>
      </c>
    </row>
    <row r="254" spans="1:5" ht="19.5" customHeight="1">
      <c r="A254" s="30" t="s">
        <v>55</v>
      </c>
      <c r="B254" s="31" t="s">
        <v>15</v>
      </c>
      <c r="C254" s="31" t="s">
        <v>10</v>
      </c>
      <c r="D254" s="32" t="s">
        <v>254</v>
      </c>
      <c r="E254" s="24">
        <v>1247.393272</v>
      </c>
    </row>
    <row r="255" spans="1:5" ht="19.5" customHeight="1">
      <c r="A255" s="30" t="s">
        <v>55</v>
      </c>
      <c r="B255" s="31" t="s">
        <v>15</v>
      </c>
      <c r="C255" s="31" t="s">
        <v>17</v>
      </c>
      <c r="D255" s="32" t="s">
        <v>255</v>
      </c>
      <c r="E255" s="24">
        <v>747.39327200000002</v>
      </c>
    </row>
    <row r="256" spans="1:5" ht="19.5" customHeight="1">
      <c r="A256" s="30" t="s">
        <v>55</v>
      </c>
      <c r="B256" s="31" t="s">
        <v>15</v>
      </c>
      <c r="C256" s="31" t="s">
        <v>18</v>
      </c>
      <c r="D256" s="32" t="s">
        <v>256</v>
      </c>
      <c r="E256" s="24">
        <v>500</v>
      </c>
    </row>
    <row r="257" spans="1:5" ht="19.5" customHeight="1">
      <c r="A257" s="30" t="s">
        <v>55</v>
      </c>
      <c r="B257" s="31" t="s">
        <v>16</v>
      </c>
      <c r="C257" s="31" t="s">
        <v>10</v>
      </c>
      <c r="D257" s="32" t="s">
        <v>257</v>
      </c>
      <c r="E257" s="24">
        <v>471.09083600000002</v>
      </c>
    </row>
    <row r="258" spans="1:5" ht="19.5" customHeight="1">
      <c r="A258" s="30" t="s">
        <v>55</v>
      </c>
      <c r="B258" s="31" t="s">
        <v>16</v>
      </c>
      <c r="C258" s="31" t="s">
        <v>12</v>
      </c>
      <c r="D258" s="32" t="s">
        <v>72</v>
      </c>
      <c r="E258" s="24">
        <v>367.19083599999999</v>
      </c>
    </row>
    <row r="259" spans="1:5" ht="19.5" customHeight="1">
      <c r="A259" s="30" t="s">
        <v>55</v>
      </c>
      <c r="B259" s="31" t="s">
        <v>16</v>
      </c>
      <c r="C259" s="31" t="s">
        <v>20</v>
      </c>
      <c r="D259" s="32" t="s">
        <v>258</v>
      </c>
      <c r="E259" s="24">
        <v>25</v>
      </c>
    </row>
    <row r="260" spans="1:5" ht="19.5" customHeight="1">
      <c r="A260" s="30" t="s">
        <v>55</v>
      </c>
      <c r="B260" s="31" t="s">
        <v>16</v>
      </c>
      <c r="C260" s="31" t="s">
        <v>22</v>
      </c>
      <c r="D260" s="32" t="s">
        <v>259</v>
      </c>
      <c r="E260" s="24">
        <v>15</v>
      </c>
    </row>
    <row r="261" spans="1:5" ht="19.5" customHeight="1">
      <c r="A261" s="30" t="s">
        <v>55</v>
      </c>
      <c r="B261" s="31" t="s">
        <v>16</v>
      </c>
      <c r="C261" s="31" t="s">
        <v>14</v>
      </c>
      <c r="D261" s="32" t="s">
        <v>260</v>
      </c>
      <c r="E261" s="24">
        <v>63.9</v>
      </c>
    </row>
    <row r="262" spans="1:5" ht="19.5" customHeight="1">
      <c r="A262" s="30" t="s">
        <v>55</v>
      </c>
      <c r="B262" s="31" t="s">
        <v>18</v>
      </c>
      <c r="C262" s="31" t="s">
        <v>10</v>
      </c>
      <c r="D262" s="32" t="s">
        <v>261</v>
      </c>
      <c r="E262" s="24">
        <v>1595</v>
      </c>
    </row>
    <row r="263" spans="1:5" ht="19.5" customHeight="1">
      <c r="A263" s="30" t="s">
        <v>55</v>
      </c>
      <c r="B263" s="31" t="s">
        <v>18</v>
      </c>
      <c r="C263" s="31" t="s">
        <v>13</v>
      </c>
      <c r="D263" s="32" t="s">
        <v>262</v>
      </c>
      <c r="E263" s="24">
        <v>95</v>
      </c>
    </row>
    <row r="264" spans="1:5" ht="19.5" customHeight="1">
      <c r="A264" s="30" t="s">
        <v>55</v>
      </c>
      <c r="B264" s="31" t="s">
        <v>18</v>
      </c>
      <c r="C264" s="31" t="s">
        <v>14</v>
      </c>
      <c r="D264" s="32" t="s">
        <v>263</v>
      </c>
      <c r="E264" s="24">
        <v>1500</v>
      </c>
    </row>
    <row r="265" spans="1:5" ht="19.5" customHeight="1">
      <c r="A265" s="30" t="s">
        <v>55</v>
      </c>
      <c r="B265" s="31" t="s">
        <v>13</v>
      </c>
      <c r="C265" s="31" t="s">
        <v>10</v>
      </c>
      <c r="D265" s="32" t="s">
        <v>264</v>
      </c>
      <c r="E265" s="24">
        <v>1827.96</v>
      </c>
    </row>
    <row r="266" spans="1:5" ht="19.5" customHeight="1">
      <c r="A266" s="30" t="s">
        <v>55</v>
      </c>
      <c r="B266" s="31" t="s">
        <v>13</v>
      </c>
      <c r="C266" s="31" t="s">
        <v>12</v>
      </c>
      <c r="D266" s="32" t="s">
        <v>265</v>
      </c>
      <c r="E266" s="24">
        <v>306</v>
      </c>
    </row>
    <row r="267" spans="1:5" ht="19.5" customHeight="1">
      <c r="A267" s="30" t="s">
        <v>55</v>
      </c>
      <c r="B267" s="31" t="s">
        <v>13</v>
      </c>
      <c r="C267" s="31" t="s">
        <v>18</v>
      </c>
      <c r="D267" s="32" t="s">
        <v>266</v>
      </c>
      <c r="E267" s="24">
        <v>1521.96</v>
      </c>
    </row>
    <row r="268" spans="1:5" ht="19.5" customHeight="1">
      <c r="A268" s="30" t="s">
        <v>55</v>
      </c>
      <c r="B268" s="31" t="s">
        <v>21</v>
      </c>
      <c r="C268" s="31" t="s">
        <v>10</v>
      </c>
      <c r="D268" s="32" t="s">
        <v>267</v>
      </c>
      <c r="E268" s="24">
        <v>350</v>
      </c>
    </row>
    <row r="269" spans="1:5" ht="19.5" customHeight="1">
      <c r="A269" s="30" t="s">
        <v>55</v>
      </c>
      <c r="B269" s="31" t="s">
        <v>21</v>
      </c>
      <c r="C269" s="31" t="s">
        <v>16</v>
      </c>
      <c r="D269" s="32" t="s">
        <v>268</v>
      </c>
      <c r="E269" s="24">
        <v>350</v>
      </c>
    </row>
    <row r="270" spans="1:5" s="29" customFormat="1" ht="19.5" customHeight="1">
      <c r="A270" s="25" t="s">
        <v>56</v>
      </c>
      <c r="B270" s="26" t="s">
        <v>10</v>
      </c>
      <c r="C270" s="26" t="s">
        <v>10</v>
      </c>
      <c r="D270" s="27" t="s">
        <v>304</v>
      </c>
      <c r="E270" s="28">
        <f>E271+E276</f>
        <v>1839.3773760000001</v>
      </c>
    </row>
    <row r="271" spans="1:5" ht="19.5" customHeight="1">
      <c r="A271" s="30" t="s">
        <v>56</v>
      </c>
      <c r="B271" s="31" t="s">
        <v>12</v>
      </c>
      <c r="C271" s="31" t="s">
        <v>10</v>
      </c>
      <c r="D271" s="32" t="s">
        <v>269</v>
      </c>
      <c r="E271" s="24">
        <v>1834.1373760000001</v>
      </c>
    </row>
    <row r="272" spans="1:5" ht="19.5" customHeight="1">
      <c r="A272" s="30" t="s">
        <v>56</v>
      </c>
      <c r="B272" s="31" t="s">
        <v>12</v>
      </c>
      <c r="C272" s="31" t="s">
        <v>12</v>
      </c>
      <c r="D272" s="32" t="s">
        <v>72</v>
      </c>
      <c r="E272" s="24">
        <v>702.23737599999993</v>
      </c>
    </row>
    <row r="273" spans="1:5" ht="19.5" customHeight="1">
      <c r="A273" s="30" t="s">
        <v>56</v>
      </c>
      <c r="B273" s="31" t="s">
        <v>12</v>
      </c>
      <c r="C273" s="31" t="s">
        <v>17</v>
      </c>
      <c r="D273" s="32" t="s">
        <v>270</v>
      </c>
      <c r="E273" s="24">
        <v>1000</v>
      </c>
    </row>
    <row r="274" spans="1:5" ht="19.5" customHeight="1">
      <c r="A274" s="30" t="s">
        <v>56</v>
      </c>
      <c r="B274" s="31" t="s">
        <v>12</v>
      </c>
      <c r="C274" s="31" t="s">
        <v>20</v>
      </c>
      <c r="D274" s="32" t="s">
        <v>271</v>
      </c>
      <c r="E274" s="24">
        <v>54.6</v>
      </c>
    </row>
    <row r="275" spans="1:5" ht="19.5" customHeight="1">
      <c r="A275" s="30" t="s">
        <v>56</v>
      </c>
      <c r="B275" s="31" t="s">
        <v>12</v>
      </c>
      <c r="C275" s="31" t="s">
        <v>42</v>
      </c>
      <c r="D275" s="32" t="s">
        <v>272</v>
      </c>
      <c r="E275" s="24">
        <v>77.3</v>
      </c>
    </row>
    <row r="276" spans="1:5" ht="19.5" customHeight="1">
      <c r="A276" s="30" t="s">
        <v>56</v>
      </c>
      <c r="B276" s="31" t="s">
        <v>15</v>
      </c>
      <c r="C276" s="31" t="s">
        <v>10</v>
      </c>
      <c r="D276" s="32" t="s">
        <v>273</v>
      </c>
      <c r="E276" s="24">
        <v>5.24</v>
      </c>
    </row>
    <row r="277" spans="1:5" ht="19.5" customHeight="1">
      <c r="A277" s="30" t="s">
        <v>56</v>
      </c>
      <c r="B277" s="31" t="s">
        <v>15</v>
      </c>
      <c r="C277" s="31" t="s">
        <v>12</v>
      </c>
      <c r="D277" s="32" t="s">
        <v>72</v>
      </c>
      <c r="E277" s="24">
        <v>5.24</v>
      </c>
    </row>
    <row r="278" spans="1:5" s="29" customFormat="1" ht="19.5" customHeight="1">
      <c r="A278" s="25" t="s">
        <v>57</v>
      </c>
      <c r="B278" s="26" t="s">
        <v>10</v>
      </c>
      <c r="C278" s="26" t="s">
        <v>10</v>
      </c>
      <c r="D278" s="27" t="s">
        <v>305</v>
      </c>
      <c r="E278" s="28">
        <f>E279+E281</f>
        <v>803</v>
      </c>
    </row>
    <row r="279" spans="1:5" ht="19.5" customHeight="1">
      <c r="A279" s="30" t="s">
        <v>57</v>
      </c>
      <c r="B279" s="31" t="s">
        <v>18</v>
      </c>
      <c r="C279" s="31" t="s">
        <v>10</v>
      </c>
      <c r="D279" s="32" t="s">
        <v>274</v>
      </c>
      <c r="E279" s="24"/>
    </row>
    <row r="280" spans="1:5" ht="19.5" customHeight="1">
      <c r="A280" s="30" t="s">
        <v>57</v>
      </c>
      <c r="B280" s="31" t="s">
        <v>18</v>
      </c>
      <c r="C280" s="31" t="s">
        <v>14</v>
      </c>
      <c r="D280" s="32" t="s">
        <v>275</v>
      </c>
      <c r="E280" s="24"/>
    </row>
    <row r="281" spans="1:5" ht="19.5" customHeight="1">
      <c r="A281" s="30" t="s">
        <v>57</v>
      </c>
      <c r="B281" s="31" t="s">
        <v>21</v>
      </c>
      <c r="C281" s="31" t="s">
        <v>10</v>
      </c>
      <c r="D281" s="32" t="s">
        <v>276</v>
      </c>
      <c r="E281" s="24">
        <v>803</v>
      </c>
    </row>
    <row r="282" spans="1:5" ht="19.5" customHeight="1">
      <c r="A282" s="30" t="s">
        <v>57</v>
      </c>
      <c r="B282" s="31" t="s">
        <v>21</v>
      </c>
      <c r="C282" s="31" t="s">
        <v>14</v>
      </c>
      <c r="D282" s="32" t="s">
        <v>277</v>
      </c>
      <c r="E282" s="24">
        <v>803</v>
      </c>
    </row>
    <row r="283" spans="1:5" s="29" customFormat="1" ht="19.5" customHeight="1">
      <c r="A283" s="25" t="s">
        <v>58</v>
      </c>
      <c r="B283" s="26"/>
      <c r="C283" s="26" t="s">
        <v>10</v>
      </c>
      <c r="D283" s="27" t="s">
        <v>306</v>
      </c>
      <c r="E283" s="28">
        <f>E284</f>
        <v>81.876587999999998</v>
      </c>
    </row>
    <row r="284" spans="1:5" ht="19.5" customHeight="1">
      <c r="A284" s="30" t="s">
        <v>58</v>
      </c>
      <c r="B284" s="31" t="s">
        <v>15</v>
      </c>
      <c r="C284" s="31" t="s">
        <v>10</v>
      </c>
      <c r="D284" s="32" t="s">
        <v>278</v>
      </c>
      <c r="E284" s="24">
        <v>81.876587999999998</v>
      </c>
    </row>
    <row r="285" spans="1:5" ht="19.5" customHeight="1">
      <c r="A285" s="30" t="s">
        <v>58</v>
      </c>
      <c r="B285" s="31" t="s">
        <v>15</v>
      </c>
      <c r="C285" s="31" t="s">
        <v>12</v>
      </c>
      <c r="D285" s="32" t="s">
        <v>72</v>
      </c>
      <c r="E285" s="24">
        <v>47.256599999999999</v>
      </c>
    </row>
    <row r="286" spans="1:5" ht="19.5" customHeight="1">
      <c r="A286" s="30" t="s">
        <v>58</v>
      </c>
      <c r="B286" s="31" t="s">
        <v>15</v>
      </c>
      <c r="C286" s="31" t="s">
        <v>15</v>
      </c>
      <c r="D286" s="32" t="s">
        <v>76</v>
      </c>
      <c r="E286" s="24">
        <v>34.619987999999999</v>
      </c>
    </row>
    <row r="287" spans="1:5" s="29" customFormat="1" ht="19.5" customHeight="1">
      <c r="A287" s="25" t="s">
        <v>59</v>
      </c>
      <c r="B287" s="26" t="s">
        <v>10</v>
      </c>
      <c r="C287" s="26" t="s">
        <v>10</v>
      </c>
      <c r="D287" s="27" t="s">
        <v>307</v>
      </c>
      <c r="E287" s="28">
        <f>E288+E290</f>
        <v>1736.755956</v>
      </c>
    </row>
    <row r="288" spans="1:5" ht="19.5" customHeight="1">
      <c r="A288" s="30" t="s">
        <v>59</v>
      </c>
      <c r="B288" s="31" t="s">
        <v>12</v>
      </c>
      <c r="C288" s="31" t="s">
        <v>10</v>
      </c>
      <c r="D288" s="32" t="s">
        <v>279</v>
      </c>
      <c r="E288" s="24">
        <v>1736.755956</v>
      </c>
    </row>
    <row r="289" spans="1:5" ht="19.5" customHeight="1">
      <c r="A289" s="30" t="s">
        <v>59</v>
      </c>
      <c r="B289" s="31" t="s">
        <v>12</v>
      </c>
      <c r="C289" s="31" t="s">
        <v>12</v>
      </c>
      <c r="D289" s="32" t="s">
        <v>72</v>
      </c>
      <c r="E289" s="24">
        <v>1736.755956</v>
      </c>
    </row>
    <row r="290" spans="1:5" ht="19.5" customHeight="1">
      <c r="A290" s="30" t="s">
        <v>59</v>
      </c>
      <c r="B290" s="31" t="s">
        <v>18</v>
      </c>
      <c r="C290" s="31" t="s">
        <v>10</v>
      </c>
      <c r="D290" s="32" t="s">
        <v>280</v>
      </c>
      <c r="E290" s="24"/>
    </row>
    <row r="291" spans="1:5" ht="19.5" customHeight="1">
      <c r="A291" s="30" t="s">
        <v>59</v>
      </c>
      <c r="B291" s="31" t="s">
        <v>18</v>
      </c>
      <c r="C291" s="31" t="s">
        <v>39</v>
      </c>
      <c r="D291" s="32" t="s">
        <v>281</v>
      </c>
      <c r="E291" s="24"/>
    </row>
    <row r="292" spans="1:5" s="29" customFormat="1" ht="19.5" customHeight="1">
      <c r="A292" s="25" t="s">
        <v>60</v>
      </c>
      <c r="B292" s="26" t="s">
        <v>10</v>
      </c>
      <c r="C292" s="26" t="s">
        <v>10</v>
      </c>
      <c r="D292" s="27" t="s">
        <v>308</v>
      </c>
      <c r="E292" s="28">
        <f>E293</f>
        <v>1782.3106079999998</v>
      </c>
    </row>
    <row r="293" spans="1:5" ht="19.5" customHeight="1">
      <c r="A293" s="30" t="s">
        <v>60</v>
      </c>
      <c r="B293" s="31" t="s">
        <v>15</v>
      </c>
      <c r="C293" s="31" t="s">
        <v>10</v>
      </c>
      <c r="D293" s="32" t="s">
        <v>282</v>
      </c>
      <c r="E293" s="24">
        <v>1782.3106079999998</v>
      </c>
    </row>
    <row r="294" spans="1:5" ht="19.5" customHeight="1">
      <c r="A294" s="30" t="s">
        <v>60</v>
      </c>
      <c r="B294" s="31" t="s">
        <v>15</v>
      </c>
      <c r="C294" s="31" t="s">
        <v>12</v>
      </c>
      <c r="D294" s="32" t="s">
        <v>283</v>
      </c>
      <c r="E294" s="24">
        <v>1782.3106079999998</v>
      </c>
    </row>
    <row r="295" spans="1:5" s="29" customFormat="1" ht="19.5" customHeight="1">
      <c r="A295" s="25" t="s">
        <v>61</v>
      </c>
      <c r="B295" s="26" t="s">
        <v>10</v>
      </c>
      <c r="C295" s="26" t="s">
        <v>10</v>
      </c>
      <c r="D295" s="27" t="s">
        <v>309</v>
      </c>
      <c r="E295" s="28">
        <f>E296+E301+E304</f>
        <v>680.21</v>
      </c>
    </row>
    <row r="296" spans="1:5" ht="19.5" customHeight="1">
      <c r="A296" s="30" t="s">
        <v>61</v>
      </c>
      <c r="B296" s="31" t="s">
        <v>12</v>
      </c>
      <c r="C296" s="31" t="s">
        <v>10</v>
      </c>
      <c r="D296" s="32" t="s">
        <v>284</v>
      </c>
      <c r="E296" s="24">
        <v>202</v>
      </c>
    </row>
    <row r="297" spans="1:5" ht="19.5" customHeight="1">
      <c r="A297" s="30" t="s">
        <v>61</v>
      </c>
      <c r="B297" s="31" t="s">
        <v>12</v>
      </c>
      <c r="C297" s="31" t="s">
        <v>12</v>
      </c>
      <c r="D297" s="32" t="s">
        <v>72</v>
      </c>
      <c r="E297" s="24">
        <v>39.203040000000001</v>
      </c>
    </row>
    <row r="298" spans="1:5" ht="19.5" customHeight="1">
      <c r="A298" s="30" t="s">
        <v>61</v>
      </c>
      <c r="B298" s="31" t="s">
        <v>12</v>
      </c>
      <c r="C298" s="31" t="s">
        <v>15</v>
      </c>
      <c r="D298" s="32" t="s">
        <v>76</v>
      </c>
      <c r="E298" s="24">
        <f>125-25-100</f>
        <v>0</v>
      </c>
    </row>
    <row r="299" spans="1:5" ht="19.5" customHeight="1">
      <c r="A299" s="30" t="s">
        <v>61</v>
      </c>
      <c r="B299" s="31" t="s">
        <v>12</v>
      </c>
      <c r="C299" s="31" t="s">
        <v>21</v>
      </c>
      <c r="D299" s="32" t="s">
        <v>285</v>
      </c>
      <c r="E299" s="24">
        <f>6-6</f>
        <v>0</v>
      </c>
    </row>
    <row r="300" spans="1:5" ht="19.5" customHeight="1">
      <c r="A300" s="30" t="s">
        <v>61</v>
      </c>
      <c r="B300" s="31" t="s">
        <v>12</v>
      </c>
      <c r="C300" s="31" t="s">
        <v>39</v>
      </c>
      <c r="D300" s="32" t="s">
        <v>286</v>
      </c>
      <c r="E300" s="24">
        <v>162.642</v>
      </c>
    </row>
    <row r="301" spans="1:5" ht="19.5" customHeight="1">
      <c r="A301" s="30" t="s">
        <v>61</v>
      </c>
      <c r="B301" s="31" t="s">
        <v>15</v>
      </c>
      <c r="C301" s="31" t="s">
        <v>10</v>
      </c>
      <c r="D301" s="32" t="s">
        <v>287</v>
      </c>
      <c r="E301" s="24">
        <v>473</v>
      </c>
    </row>
    <row r="302" spans="1:5" ht="19.5" customHeight="1">
      <c r="A302" s="30" t="s">
        <v>61</v>
      </c>
      <c r="B302" s="31" t="s">
        <v>15</v>
      </c>
      <c r="C302" s="31" t="s">
        <v>12</v>
      </c>
      <c r="D302" s="32" t="s">
        <v>72</v>
      </c>
      <c r="E302" s="24">
        <v>472.73</v>
      </c>
    </row>
    <row r="303" spans="1:5" ht="19.5" customHeight="1">
      <c r="A303" s="30" t="s">
        <v>61</v>
      </c>
      <c r="B303" s="31" t="s">
        <v>15</v>
      </c>
      <c r="C303" s="31" t="s">
        <v>17</v>
      </c>
      <c r="D303" s="32" t="s">
        <v>288</v>
      </c>
      <c r="E303" s="24">
        <f>150-150</f>
        <v>0</v>
      </c>
    </row>
    <row r="304" spans="1:5" ht="19.5" customHeight="1">
      <c r="A304" s="30" t="s">
        <v>61</v>
      </c>
      <c r="B304" s="31" t="s">
        <v>18</v>
      </c>
      <c r="C304" s="31" t="s">
        <v>10</v>
      </c>
      <c r="D304" s="32" t="s">
        <v>289</v>
      </c>
      <c r="E304" s="24">
        <v>5.21</v>
      </c>
    </row>
    <row r="305" spans="1:5" ht="19.5" customHeight="1">
      <c r="A305" s="30" t="s">
        <v>61</v>
      </c>
      <c r="B305" s="31" t="s">
        <v>18</v>
      </c>
      <c r="C305" s="31" t="s">
        <v>12</v>
      </c>
      <c r="D305" s="32" t="s">
        <v>72</v>
      </c>
      <c r="E305" s="24">
        <v>1.91</v>
      </c>
    </row>
    <row r="306" spans="1:5" ht="19.5" customHeight="1">
      <c r="A306" s="30" t="s">
        <v>61</v>
      </c>
      <c r="B306" s="31" t="s">
        <v>18</v>
      </c>
      <c r="C306" s="31" t="s">
        <v>14</v>
      </c>
      <c r="D306" s="32" t="s">
        <v>290</v>
      </c>
      <c r="E306" s="24">
        <v>3.3</v>
      </c>
    </row>
    <row r="307" spans="1:5" s="29" customFormat="1" ht="19.5" customHeight="1">
      <c r="A307" s="25">
        <v>227</v>
      </c>
      <c r="B307" s="26"/>
      <c r="C307" s="26"/>
      <c r="D307" s="33" t="s">
        <v>311</v>
      </c>
      <c r="E307" s="28">
        <v>800</v>
      </c>
    </row>
    <row r="308" spans="1:5" s="29" customFormat="1" ht="19.5" customHeight="1">
      <c r="A308" s="25" t="s">
        <v>62</v>
      </c>
      <c r="B308" s="26" t="s">
        <v>10</v>
      </c>
      <c r="C308" s="26" t="s">
        <v>10</v>
      </c>
      <c r="D308" s="27" t="s">
        <v>310</v>
      </c>
      <c r="E308" s="28">
        <f>E309</f>
        <v>1555</v>
      </c>
    </row>
    <row r="309" spans="1:5" ht="19.5" customHeight="1">
      <c r="A309" s="30" t="s">
        <v>62</v>
      </c>
      <c r="B309" s="31" t="s">
        <v>16</v>
      </c>
      <c r="C309" s="31" t="s">
        <v>10</v>
      </c>
      <c r="D309" s="32" t="s">
        <v>291</v>
      </c>
      <c r="E309" s="24">
        <v>1555</v>
      </c>
    </row>
    <row r="310" spans="1:5" ht="19.5" customHeight="1">
      <c r="A310" s="30" t="s">
        <v>62</v>
      </c>
      <c r="B310" s="31" t="s">
        <v>16</v>
      </c>
      <c r="C310" s="31" t="s">
        <v>12</v>
      </c>
      <c r="D310" s="32" t="s">
        <v>292</v>
      </c>
      <c r="E310" s="24">
        <v>1555</v>
      </c>
    </row>
  </sheetData>
  <autoFilter ref="A4:E310"/>
  <mergeCells count="7">
    <mergeCell ref="A1:E1"/>
    <mergeCell ref="A2:E2"/>
    <mergeCell ref="A3:A4"/>
    <mergeCell ref="B3:B4"/>
    <mergeCell ref="C3:C4"/>
    <mergeCell ref="D3:D4"/>
    <mergeCell ref="E3:E4"/>
  </mergeCells>
  <phoneticPr fontId="9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68"/>
  <sheetViews>
    <sheetView showZeros="0" topLeftCell="A37" workbookViewId="0">
      <selection activeCell="B37" sqref="B37"/>
    </sheetView>
  </sheetViews>
  <sheetFormatPr defaultColWidth="8" defaultRowHeight="14.25"/>
  <cols>
    <col min="1" max="1" width="35.25" style="13" customWidth="1"/>
    <col min="2" max="2" width="35.25" style="43" customWidth="1"/>
    <col min="3" max="16384" width="8" style="13"/>
  </cols>
  <sheetData>
    <row r="1" spans="1:2" s="77" customFormat="1" ht="27" customHeight="1">
      <c r="A1" s="74" t="s">
        <v>6</v>
      </c>
      <c r="B1" s="74"/>
    </row>
    <row r="2" spans="1:2" ht="27" customHeight="1">
      <c r="A2" s="75"/>
      <c r="B2" s="76" t="s">
        <v>402</v>
      </c>
    </row>
    <row r="3" spans="1:2" ht="24.95" customHeight="1">
      <c r="A3" s="67" t="s">
        <v>341</v>
      </c>
      <c r="B3" s="68" t="s">
        <v>342</v>
      </c>
    </row>
    <row r="4" spans="1:2" ht="21.6" customHeight="1">
      <c r="A4" s="69" t="s">
        <v>343</v>
      </c>
      <c r="B4" s="71">
        <f>B5+B10+B36+B50+B64+B29+B59</f>
        <v>40665</v>
      </c>
    </row>
    <row r="5" spans="1:2" ht="21.6" customHeight="1">
      <c r="A5" s="69" t="s">
        <v>344</v>
      </c>
      <c r="B5" s="71">
        <f>B6+B7+B8+B9</f>
        <v>18135</v>
      </c>
    </row>
    <row r="6" spans="1:2" ht="21.6" customHeight="1">
      <c r="A6" s="70" t="s">
        <v>345</v>
      </c>
      <c r="B6" s="71">
        <v>13476</v>
      </c>
    </row>
    <row r="7" spans="1:2" ht="21.6" customHeight="1">
      <c r="A7" s="70" t="s">
        <v>346</v>
      </c>
      <c r="B7" s="71">
        <v>3156</v>
      </c>
    </row>
    <row r="8" spans="1:2" ht="21.6" customHeight="1">
      <c r="A8" s="70" t="s">
        <v>347</v>
      </c>
      <c r="B8" s="71">
        <v>1503</v>
      </c>
    </row>
    <row r="9" spans="1:2" ht="21.6" customHeight="1">
      <c r="A9" s="70" t="s">
        <v>348</v>
      </c>
      <c r="B9" s="71"/>
    </row>
    <row r="10" spans="1:2" ht="21.6" customHeight="1">
      <c r="A10" s="69" t="s">
        <v>349</v>
      </c>
      <c r="B10" s="71">
        <f>B11+B12+B13+B14+B15+B16+B17+B18+B19+B20</f>
        <v>6039</v>
      </c>
    </row>
    <row r="11" spans="1:2" ht="21.6" customHeight="1">
      <c r="A11" s="70" t="s">
        <v>350</v>
      </c>
      <c r="B11" s="71">
        <v>4125</v>
      </c>
    </row>
    <row r="12" spans="1:2" ht="21.6" customHeight="1">
      <c r="A12" s="70" t="s">
        <v>351</v>
      </c>
      <c r="B12" s="71">
        <v>110</v>
      </c>
    </row>
    <row r="13" spans="1:2" ht="21.6" customHeight="1">
      <c r="A13" s="70" t="s">
        <v>352</v>
      </c>
      <c r="B13" s="71">
        <v>165</v>
      </c>
    </row>
    <row r="14" spans="1:2" ht="21.6" customHeight="1">
      <c r="A14" s="70" t="s">
        <v>353</v>
      </c>
      <c r="B14" s="71"/>
    </row>
    <row r="15" spans="1:2" ht="21.6" customHeight="1">
      <c r="A15" s="70" t="s">
        <v>354</v>
      </c>
      <c r="B15" s="71"/>
    </row>
    <row r="16" spans="1:2" ht="21.6" customHeight="1">
      <c r="A16" s="70" t="s">
        <v>355</v>
      </c>
      <c r="B16" s="71">
        <v>153</v>
      </c>
    </row>
    <row r="17" spans="1:2" ht="21.6" customHeight="1">
      <c r="A17" s="70" t="s">
        <v>394</v>
      </c>
      <c r="B17" s="71"/>
    </row>
    <row r="18" spans="1:2" ht="21.6" customHeight="1">
      <c r="A18" s="70" t="s">
        <v>356</v>
      </c>
      <c r="B18" s="71">
        <v>488</v>
      </c>
    </row>
    <row r="19" spans="1:2" ht="21.6" customHeight="1">
      <c r="A19" s="70" t="s">
        <v>395</v>
      </c>
      <c r="B19" s="71"/>
    </row>
    <row r="20" spans="1:2" ht="21.6" customHeight="1">
      <c r="A20" s="70" t="s">
        <v>357</v>
      </c>
      <c r="B20" s="71">
        <v>998</v>
      </c>
    </row>
    <row r="21" spans="1:2" ht="21.6" customHeight="1">
      <c r="A21" s="69" t="s">
        <v>396</v>
      </c>
      <c r="B21" s="71">
        <f>SUM(B22:B28)</f>
        <v>0</v>
      </c>
    </row>
    <row r="22" spans="1:2" ht="21.6" customHeight="1">
      <c r="A22" s="70" t="s">
        <v>358</v>
      </c>
      <c r="B22" s="71">
        <v>0</v>
      </c>
    </row>
    <row r="23" spans="1:2" ht="21.6" customHeight="1">
      <c r="A23" s="70" t="s">
        <v>359</v>
      </c>
      <c r="B23" s="71">
        <v>0</v>
      </c>
    </row>
    <row r="24" spans="1:2" ht="21.6" customHeight="1">
      <c r="A24" s="70" t="s">
        <v>360</v>
      </c>
      <c r="B24" s="71">
        <v>0</v>
      </c>
    </row>
    <row r="25" spans="1:2" ht="21.6" customHeight="1">
      <c r="A25" s="70" t="s">
        <v>361</v>
      </c>
      <c r="B25" s="71">
        <v>0</v>
      </c>
    </row>
    <row r="26" spans="1:2" ht="21.6" customHeight="1">
      <c r="A26" s="70" t="s">
        <v>362</v>
      </c>
      <c r="B26" s="71"/>
    </row>
    <row r="27" spans="1:2" ht="21.6" customHeight="1">
      <c r="A27" s="70" t="s">
        <v>363</v>
      </c>
      <c r="B27" s="71">
        <v>0</v>
      </c>
    </row>
    <row r="28" spans="1:2" ht="21.6" customHeight="1">
      <c r="A28" s="70" t="s">
        <v>364</v>
      </c>
      <c r="B28" s="71">
        <v>0</v>
      </c>
    </row>
    <row r="29" spans="1:2" ht="21.6" customHeight="1">
      <c r="A29" s="69" t="s">
        <v>397</v>
      </c>
      <c r="B29" s="71">
        <f>SUM(B30:B35)</f>
        <v>100</v>
      </c>
    </row>
    <row r="30" spans="1:2" ht="21.6" customHeight="1">
      <c r="A30" s="70" t="s">
        <v>358</v>
      </c>
      <c r="B30" s="71">
        <v>0</v>
      </c>
    </row>
    <row r="31" spans="1:2" ht="21.6" customHeight="1">
      <c r="A31" s="70" t="s">
        <v>359</v>
      </c>
      <c r="B31" s="71">
        <v>0</v>
      </c>
    </row>
    <row r="32" spans="1:2" ht="21.6" customHeight="1">
      <c r="A32" s="70" t="s">
        <v>360</v>
      </c>
      <c r="B32" s="71">
        <v>100</v>
      </c>
    </row>
    <row r="33" spans="1:2" ht="21.6" customHeight="1">
      <c r="A33" s="70" t="s">
        <v>362</v>
      </c>
      <c r="B33" s="71"/>
    </row>
    <row r="34" spans="1:2" ht="21.6" customHeight="1">
      <c r="A34" s="70" t="s">
        <v>363</v>
      </c>
      <c r="B34" s="71">
        <v>0</v>
      </c>
    </row>
    <row r="35" spans="1:2" ht="21.6" customHeight="1">
      <c r="A35" s="70" t="s">
        <v>364</v>
      </c>
      <c r="B35" s="71">
        <v>0</v>
      </c>
    </row>
    <row r="36" spans="1:2" ht="21.6" customHeight="1">
      <c r="A36" s="69" t="s">
        <v>365</v>
      </c>
      <c r="B36" s="71">
        <f>B37+B38+B39</f>
        <v>13069</v>
      </c>
    </row>
    <row r="37" spans="1:2" ht="21.6" customHeight="1">
      <c r="A37" s="70" t="s">
        <v>366</v>
      </c>
      <c r="B37" s="71">
        <v>13069</v>
      </c>
    </row>
    <row r="38" spans="1:2" ht="21.6" customHeight="1">
      <c r="A38" s="70" t="s">
        <v>367</v>
      </c>
      <c r="B38" s="71"/>
    </row>
    <row r="39" spans="1:2" ht="21.6" customHeight="1">
      <c r="A39" s="70" t="s">
        <v>368</v>
      </c>
      <c r="B39" s="71"/>
    </row>
    <row r="40" spans="1:2" ht="21.6" customHeight="1">
      <c r="A40" s="69" t="s">
        <v>369</v>
      </c>
      <c r="B40" s="71">
        <f>SUM(B41:B42)</f>
        <v>0</v>
      </c>
    </row>
    <row r="41" spans="1:2" ht="21.6" customHeight="1">
      <c r="A41" s="70" t="s">
        <v>398</v>
      </c>
      <c r="B41" s="71">
        <v>0</v>
      </c>
    </row>
    <row r="42" spans="1:2" ht="21.6" customHeight="1">
      <c r="A42" s="70" t="s">
        <v>399</v>
      </c>
      <c r="B42" s="71">
        <v>0</v>
      </c>
    </row>
    <row r="43" spans="1:2" ht="21.6" customHeight="1">
      <c r="A43" s="69" t="s">
        <v>370</v>
      </c>
      <c r="B43" s="71">
        <f>SUM(B44:B46)</f>
        <v>0</v>
      </c>
    </row>
    <row r="44" spans="1:2" ht="21.6" customHeight="1">
      <c r="A44" s="70" t="s">
        <v>371</v>
      </c>
      <c r="B44" s="71">
        <v>0</v>
      </c>
    </row>
    <row r="45" spans="1:2" ht="21.6" customHeight="1">
      <c r="A45" s="70" t="s">
        <v>372</v>
      </c>
      <c r="B45" s="71">
        <v>0</v>
      </c>
    </row>
    <row r="46" spans="1:2" ht="21.6" customHeight="1">
      <c r="A46" s="70" t="s">
        <v>373</v>
      </c>
      <c r="B46" s="71">
        <v>0</v>
      </c>
    </row>
    <row r="47" spans="1:2" ht="21.6" customHeight="1">
      <c r="A47" s="69" t="s">
        <v>374</v>
      </c>
      <c r="B47" s="71">
        <f>SUM(B48:B49)</f>
        <v>0</v>
      </c>
    </row>
    <row r="48" spans="1:2" ht="21.6" hidden="1" customHeight="1">
      <c r="A48" s="70" t="s">
        <v>400</v>
      </c>
      <c r="B48" s="71">
        <v>0</v>
      </c>
    </row>
    <row r="49" spans="1:2" ht="21.6" hidden="1" customHeight="1">
      <c r="A49" s="70" t="s">
        <v>401</v>
      </c>
      <c r="B49" s="71">
        <v>0</v>
      </c>
    </row>
    <row r="50" spans="1:2" ht="21.6" customHeight="1">
      <c r="A50" s="69" t="s">
        <v>375</v>
      </c>
      <c r="B50" s="71">
        <f>B51+B52+B54+B55</f>
        <v>3322</v>
      </c>
    </row>
    <row r="51" spans="1:2" ht="21.6" customHeight="1">
      <c r="A51" s="70" t="s">
        <v>376</v>
      </c>
      <c r="B51" s="71">
        <v>2140</v>
      </c>
    </row>
    <row r="52" spans="1:2" ht="21.6" customHeight="1">
      <c r="A52" s="70" t="s">
        <v>377</v>
      </c>
      <c r="B52" s="71">
        <v>412</v>
      </c>
    </row>
    <row r="53" spans="1:2" ht="21.6" customHeight="1">
      <c r="A53" s="70" t="s">
        <v>378</v>
      </c>
      <c r="B53" s="71"/>
    </row>
    <row r="54" spans="1:2" ht="21.6" customHeight="1">
      <c r="A54" s="70" t="s">
        <v>379</v>
      </c>
      <c r="B54" s="71">
        <v>34</v>
      </c>
    </row>
    <row r="55" spans="1:2" ht="21.6" customHeight="1">
      <c r="A55" s="70" t="s">
        <v>380</v>
      </c>
      <c r="B55" s="71">
        <v>736</v>
      </c>
    </row>
    <row r="56" spans="1:2" ht="21.6" customHeight="1">
      <c r="A56" s="69" t="s">
        <v>381</v>
      </c>
      <c r="B56" s="71">
        <f>SUM(B57:B58)</f>
        <v>0</v>
      </c>
    </row>
    <row r="57" spans="1:2" ht="21.6" customHeight="1">
      <c r="A57" s="70" t="s">
        <v>382</v>
      </c>
      <c r="B57" s="71"/>
    </row>
    <row r="58" spans="1:2" ht="21.6" customHeight="1">
      <c r="A58" s="70" t="s">
        <v>383</v>
      </c>
      <c r="B58" s="71">
        <v>0</v>
      </c>
    </row>
    <row r="59" spans="1:2" ht="21.6" customHeight="1">
      <c r="A59" s="69" t="s">
        <v>384</v>
      </c>
      <c r="B59" s="71"/>
    </row>
    <row r="60" spans="1:2" ht="21.6" hidden="1" customHeight="1">
      <c r="A60" s="70" t="s">
        <v>385</v>
      </c>
      <c r="B60" s="71">
        <v>0</v>
      </c>
    </row>
    <row r="61" spans="1:2" ht="21.6" hidden="1" customHeight="1">
      <c r="A61" s="70" t="s">
        <v>386</v>
      </c>
      <c r="B61" s="71">
        <v>0</v>
      </c>
    </row>
    <row r="62" spans="1:2" ht="21.6" hidden="1" customHeight="1">
      <c r="A62" s="70" t="s">
        <v>387</v>
      </c>
      <c r="B62" s="71">
        <v>0</v>
      </c>
    </row>
    <row r="63" spans="1:2" ht="21.6" hidden="1" customHeight="1">
      <c r="A63" s="70" t="s">
        <v>388</v>
      </c>
      <c r="B63" s="71">
        <v>0</v>
      </c>
    </row>
    <row r="64" spans="1:2" ht="21.6" customHeight="1">
      <c r="A64" s="69" t="s">
        <v>389</v>
      </c>
      <c r="B64" s="71">
        <f>SUM(B65:B68)</f>
        <v>0</v>
      </c>
    </row>
    <row r="65" spans="1:2" ht="21.6" hidden="1" customHeight="1">
      <c r="A65" s="70" t="s">
        <v>390</v>
      </c>
      <c r="B65" s="71">
        <v>0</v>
      </c>
    </row>
    <row r="66" spans="1:2" ht="21.6" hidden="1" customHeight="1">
      <c r="A66" s="70" t="s">
        <v>391</v>
      </c>
      <c r="B66" s="71">
        <v>0</v>
      </c>
    </row>
    <row r="67" spans="1:2" ht="21.6" hidden="1" customHeight="1">
      <c r="A67" s="70" t="s">
        <v>392</v>
      </c>
      <c r="B67" s="71">
        <v>0</v>
      </c>
    </row>
    <row r="68" spans="1:2" ht="21.6" customHeight="1">
      <c r="A68" s="70" t="s">
        <v>393</v>
      </c>
      <c r="B68" s="71"/>
    </row>
  </sheetData>
  <mergeCells count="1">
    <mergeCell ref="A1:B1"/>
  </mergeCells>
  <phoneticPr fontId="97" type="noConversion"/>
  <printOptions horizontalCentered="1"/>
  <pageMargins left="0.74791666666666701" right="0.66874999999999996" top="0.66874999999999996" bottom="0.70833333333333304" header="0.31458333333333299" footer="0.55069444444444404"/>
  <pageSetup paperSize="9" firstPageNumber="20" orientation="landscape" useFirstPageNumber="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D18" sqref="D18"/>
    </sheetView>
  </sheetViews>
  <sheetFormatPr defaultRowHeight="13.5"/>
  <cols>
    <col min="1" max="8" width="23.625" customWidth="1"/>
  </cols>
  <sheetData>
    <row r="1" spans="1:5" ht="25.5">
      <c r="A1" s="57" t="s">
        <v>317</v>
      </c>
      <c r="B1" s="57"/>
      <c r="C1" s="57"/>
      <c r="D1" s="57"/>
      <c r="E1" s="57"/>
    </row>
    <row r="2" spans="1:5" ht="15" thickBot="1">
      <c r="A2" s="37"/>
      <c r="B2" s="37"/>
      <c r="C2" s="37"/>
      <c r="D2" s="37"/>
      <c r="E2" s="38" t="s">
        <v>1</v>
      </c>
    </row>
    <row r="3" spans="1:5" ht="28.5" customHeight="1">
      <c r="A3" s="39" t="s">
        <v>312</v>
      </c>
      <c r="B3" s="40" t="s">
        <v>313</v>
      </c>
      <c r="C3" s="40" t="s">
        <v>314</v>
      </c>
      <c r="D3" s="40" t="s">
        <v>315</v>
      </c>
      <c r="E3" s="41" t="s">
        <v>3</v>
      </c>
    </row>
    <row r="4" spans="1:5" ht="28.5" customHeight="1">
      <c r="A4" s="199" t="s">
        <v>316</v>
      </c>
      <c r="B4" s="200">
        <v>1207</v>
      </c>
      <c r="C4" s="200">
        <v>75139</v>
      </c>
      <c r="D4" s="200">
        <v>6578</v>
      </c>
      <c r="E4" s="200">
        <v>82924</v>
      </c>
    </row>
    <row r="6" spans="1:5">
      <c r="A6" s="58"/>
      <c r="B6" s="58"/>
      <c r="C6" s="58"/>
      <c r="D6" s="58"/>
      <c r="E6" s="58"/>
    </row>
    <row r="7" spans="1:5">
      <c r="A7" s="58"/>
      <c r="B7" s="58"/>
      <c r="C7" s="58"/>
      <c r="D7" s="58"/>
      <c r="E7" s="58"/>
    </row>
  </sheetData>
  <mergeCells count="2">
    <mergeCell ref="A1:E1"/>
    <mergeCell ref="A6:E7"/>
  </mergeCells>
  <phoneticPr fontId="9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K14"/>
  <sheetViews>
    <sheetView topLeftCell="A4" workbookViewId="0">
      <selection activeCell="I10" sqref="I10"/>
    </sheetView>
  </sheetViews>
  <sheetFormatPr defaultColWidth="12.125" defaultRowHeight="16.899999999999999" customHeight="1"/>
  <cols>
    <col min="1" max="1" width="34.125" style="108" customWidth="1"/>
    <col min="2" max="6" width="14.25" style="109" customWidth="1"/>
    <col min="7" max="11" width="14.25" style="97" customWidth="1"/>
    <col min="12" max="252" width="12.125" style="97" customWidth="1"/>
    <col min="253" max="16384" width="12.125" style="97"/>
  </cols>
  <sheetData>
    <row r="1" spans="1:11" ht="13.5" hidden="1" customHeight="1">
      <c r="A1" s="110" t="s">
        <v>590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1" ht="13.5" hidden="1" customHeight="1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</row>
    <row r="3" spans="1:11" ht="13.5" hidden="1" customHeight="1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</row>
    <row r="4" spans="1:11" ht="44.25" customHeight="1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</row>
    <row r="5" spans="1:11" s="100" customFormat="1" ht="53.1" customHeight="1">
      <c r="A5" s="98" t="s">
        <v>341</v>
      </c>
      <c r="B5" s="99" t="s">
        <v>445</v>
      </c>
      <c r="C5" s="99"/>
      <c r="D5" s="99"/>
      <c r="E5" s="99"/>
      <c r="F5" s="99"/>
      <c r="G5" s="99" t="s">
        <v>446</v>
      </c>
      <c r="H5" s="99"/>
      <c r="I5" s="99"/>
      <c r="J5" s="99"/>
      <c r="K5" s="99"/>
    </row>
    <row r="6" spans="1:11" s="100" customFormat="1" ht="57" customHeight="1">
      <c r="A6" s="101"/>
      <c r="B6" s="102" t="s">
        <v>436</v>
      </c>
      <c r="C6" s="102" t="s">
        <v>437</v>
      </c>
      <c r="D6" s="103" t="s">
        <v>438</v>
      </c>
      <c r="E6" s="102" t="s">
        <v>439</v>
      </c>
      <c r="F6" s="102" t="s">
        <v>440</v>
      </c>
      <c r="G6" s="102" t="s">
        <v>436</v>
      </c>
      <c r="H6" s="102" t="s">
        <v>437</v>
      </c>
      <c r="I6" s="103" t="s">
        <v>438</v>
      </c>
      <c r="J6" s="102" t="s">
        <v>439</v>
      </c>
      <c r="K6" s="102" t="s">
        <v>440</v>
      </c>
    </row>
    <row r="7" spans="1:11" s="100" customFormat="1" ht="50.1" customHeight="1">
      <c r="A7" s="104" t="s">
        <v>441</v>
      </c>
      <c r="B7" s="105">
        <f t="shared" ref="B7:B12" si="0">SUM(C7:F7)</f>
        <v>31038</v>
      </c>
      <c r="C7" s="105">
        <v>29089</v>
      </c>
      <c r="D7" s="105"/>
      <c r="E7" s="105">
        <v>1205</v>
      </c>
      <c r="F7" s="105">
        <v>744</v>
      </c>
      <c r="G7" s="106"/>
      <c r="H7" s="106"/>
      <c r="I7" s="106"/>
      <c r="J7" s="106"/>
      <c r="K7" s="106"/>
    </row>
    <row r="8" spans="1:11" s="100" customFormat="1" ht="50.1" customHeight="1">
      <c r="A8" s="104" t="s">
        <v>447</v>
      </c>
      <c r="B8" s="107">
        <v>40221</v>
      </c>
      <c r="C8" s="107">
        <v>40221</v>
      </c>
      <c r="D8" s="107"/>
      <c r="E8" s="107"/>
      <c r="F8" s="107"/>
      <c r="G8" s="106"/>
      <c r="H8" s="106"/>
      <c r="I8" s="106"/>
      <c r="J8" s="106"/>
      <c r="K8" s="106"/>
    </row>
    <row r="9" spans="1:11" s="100" customFormat="1" ht="50.1" customHeight="1">
      <c r="A9" s="104" t="s">
        <v>448</v>
      </c>
      <c r="B9" s="105">
        <f>SUM(C9:E9)</f>
        <v>5000</v>
      </c>
      <c r="C9" s="105">
        <v>5000</v>
      </c>
      <c r="D9" s="105"/>
      <c r="E9" s="105"/>
      <c r="F9" s="107"/>
      <c r="G9" s="106"/>
      <c r="H9" s="106"/>
      <c r="I9" s="106"/>
      <c r="J9" s="106"/>
      <c r="K9" s="106"/>
    </row>
    <row r="10" spans="1:11" s="100" customFormat="1" ht="50.1" customHeight="1">
      <c r="A10" s="104" t="s">
        <v>442</v>
      </c>
      <c r="B10" s="105">
        <f t="shared" si="0"/>
        <v>1790</v>
      </c>
      <c r="C10" s="105">
        <v>1790</v>
      </c>
      <c r="D10" s="105"/>
      <c r="E10" s="105"/>
      <c r="F10" s="105"/>
      <c r="G10" s="106"/>
      <c r="H10" s="106"/>
      <c r="I10" s="106"/>
      <c r="J10" s="106"/>
      <c r="K10" s="106"/>
    </row>
    <row r="11" spans="1:11" s="100" customFormat="1" ht="50.1" customHeight="1">
      <c r="A11" s="104" t="s">
        <v>443</v>
      </c>
      <c r="B11" s="105"/>
      <c r="C11" s="105"/>
      <c r="D11" s="105"/>
      <c r="E11" s="105">
        <v>476</v>
      </c>
      <c r="F11" s="105">
        <v>638</v>
      </c>
      <c r="G11" s="106"/>
      <c r="H11" s="106"/>
      <c r="I11" s="106"/>
      <c r="J11" s="106"/>
      <c r="K11" s="106"/>
    </row>
    <row r="12" spans="1:11" s="100" customFormat="1" ht="50.1" customHeight="1">
      <c r="A12" s="104" t="s">
        <v>444</v>
      </c>
      <c r="B12" s="105">
        <f t="shared" si="0"/>
        <v>33134</v>
      </c>
      <c r="C12" s="105">
        <f>C7+C9-C10-C11</f>
        <v>32299</v>
      </c>
      <c r="D12" s="105"/>
      <c r="E12" s="105">
        <v>729</v>
      </c>
      <c r="F12" s="105">
        <v>106</v>
      </c>
      <c r="G12" s="106"/>
      <c r="H12" s="106"/>
      <c r="I12" s="106"/>
      <c r="J12" s="106"/>
      <c r="K12" s="106"/>
    </row>
    <row r="13" spans="1:11" ht="15.6" customHeight="1"/>
    <row r="14" spans="1:11" ht="15.6" customHeight="1"/>
  </sheetData>
  <mergeCells count="4">
    <mergeCell ref="G5:K5"/>
    <mergeCell ref="A5:A6"/>
    <mergeCell ref="B5:F5"/>
    <mergeCell ref="A1:K4"/>
  </mergeCells>
  <phoneticPr fontId="97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A3" sqref="A3:XFD11"/>
    </sheetView>
  </sheetViews>
  <sheetFormatPr defaultColWidth="9" defaultRowHeight="14.25"/>
  <cols>
    <col min="1" max="1" width="46.75" style="111" customWidth="1"/>
    <col min="2" max="4" width="28.5" style="121" customWidth="1"/>
    <col min="5" max="16384" width="9" style="111"/>
  </cols>
  <sheetData>
    <row r="1" spans="1:4" ht="60.6" customHeight="1">
      <c r="A1" s="122" t="s">
        <v>7</v>
      </c>
      <c r="B1" s="122"/>
      <c r="C1" s="122"/>
      <c r="D1" s="122"/>
    </row>
    <row r="2" spans="1:4" ht="25.9" customHeight="1">
      <c r="A2" s="112" t="s">
        <v>449</v>
      </c>
      <c r="B2" s="112"/>
      <c r="C2" s="112"/>
      <c r="D2" s="112"/>
    </row>
    <row r="3" spans="1:4" ht="34.9" customHeight="1">
      <c r="A3" s="113" t="s">
        <v>457</v>
      </c>
      <c r="B3" s="114" t="s">
        <v>450</v>
      </c>
      <c r="C3" s="114" t="s">
        <v>451</v>
      </c>
      <c r="D3" s="114" t="s">
        <v>458</v>
      </c>
    </row>
    <row r="4" spans="1:4" ht="34.9" customHeight="1">
      <c r="A4" s="115" t="s">
        <v>459</v>
      </c>
      <c r="B4" s="114">
        <f>B5+B6+B9</f>
        <v>765.88</v>
      </c>
      <c r="C4" s="114">
        <f>C5+C6+C9</f>
        <v>740.56999999999994</v>
      </c>
      <c r="D4" s="118">
        <f>(C4-B4)/B4</f>
        <v>-3.3046952525199846E-2</v>
      </c>
    </row>
    <row r="5" spans="1:4" ht="34.9" customHeight="1">
      <c r="A5" s="115" t="s">
        <v>452</v>
      </c>
      <c r="B5" s="119">
        <v>2.4</v>
      </c>
      <c r="C5" s="114"/>
      <c r="D5" s="118">
        <f t="shared" ref="D5:D11" si="0">(C5-B5)/B5</f>
        <v>-1</v>
      </c>
    </row>
    <row r="6" spans="1:4" ht="34.9" customHeight="1">
      <c r="A6" s="115" t="s">
        <v>453</v>
      </c>
      <c r="B6" s="114">
        <f>B7+B8</f>
        <v>572.25</v>
      </c>
      <c r="C6" s="114">
        <f>C7+C8</f>
        <v>587.75</v>
      </c>
      <c r="D6" s="118">
        <f t="shared" si="0"/>
        <v>2.7086063783311489E-2</v>
      </c>
    </row>
    <row r="7" spans="1:4" ht="34.9" customHeight="1">
      <c r="A7" s="115" t="s">
        <v>460</v>
      </c>
      <c r="B7" s="119">
        <v>58.2</v>
      </c>
      <c r="C7" s="114">
        <v>100</v>
      </c>
      <c r="D7" s="118">
        <f t="shared" si="0"/>
        <v>0.71821305841924388</v>
      </c>
    </row>
    <row r="8" spans="1:4" ht="34.9" customHeight="1">
      <c r="A8" s="115" t="s">
        <v>461</v>
      </c>
      <c r="B8" s="119">
        <v>514.04999999999995</v>
      </c>
      <c r="C8" s="114">
        <v>487.75</v>
      </c>
      <c r="D8" s="118">
        <f t="shared" si="0"/>
        <v>-5.1162338293940193E-2</v>
      </c>
    </row>
    <row r="9" spans="1:4" ht="34.9" customHeight="1">
      <c r="A9" s="115" t="s">
        <v>454</v>
      </c>
      <c r="B9" s="119">
        <v>191.23</v>
      </c>
      <c r="C9" s="114">
        <v>152.82</v>
      </c>
      <c r="D9" s="118">
        <f t="shared" si="0"/>
        <v>-0.20085760602415939</v>
      </c>
    </row>
    <row r="10" spans="1:4" ht="34.9" customHeight="1">
      <c r="A10" s="115" t="s">
        <v>455</v>
      </c>
      <c r="B10" s="119">
        <v>163.86</v>
      </c>
      <c r="C10" s="120">
        <v>110</v>
      </c>
      <c r="D10" s="118">
        <f t="shared" si="0"/>
        <v>-0.32869522763334558</v>
      </c>
    </row>
    <row r="11" spans="1:4" ht="34.9" customHeight="1">
      <c r="A11" s="116" t="s">
        <v>456</v>
      </c>
      <c r="B11" s="119">
        <v>385.9</v>
      </c>
      <c r="C11" s="120">
        <v>165</v>
      </c>
      <c r="D11" s="118">
        <f t="shared" si="0"/>
        <v>-0.57242809017880281</v>
      </c>
    </row>
    <row r="12" spans="1:4" ht="45" customHeight="1">
      <c r="A12" s="117" t="s">
        <v>462</v>
      </c>
      <c r="B12" s="117"/>
      <c r="C12" s="117"/>
      <c r="D12" s="117"/>
    </row>
  </sheetData>
  <mergeCells count="3">
    <mergeCell ref="A1:D1"/>
    <mergeCell ref="A2:D2"/>
    <mergeCell ref="A12:D12"/>
  </mergeCells>
  <phoneticPr fontId="97" type="noConversion"/>
  <printOptions horizontalCentered="1" verticalCentered="1"/>
  <pageMargins left="0.82638888888888895" right="0.64166666666666705" top="0.74791666666666701" bottom="0.74791666666666701" header="0.31458333333333299" footer="0.47222222222222199"/>
  <pageSetup paperSize="9" orientation="landscape"/>
  <headerFooter>
    <oddFooter>&amp;C34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D57"/>
  <sheetViews>
    <sheetView showGridLines="0" showZeros="0" workbookViewId="0">
      <pane ySplit="4" topLeftCell="A5" activePane="bottomLeft" state="frozen"/>
      <selection pane="bottomLeft" activeCell="G9" sqref="G9"/>
    </sheetView>
  </sheetViews>
  <sheetFormatPr defaultColWidth="9" defaultRowHeight="15"/>
  <cols>
    <col min="1" max="1" width="50.125" style="78" customWidth="1"/>
    <col min="2" max="2" width="13.25" style="79" customWidth="1"/>
    <col min="3" max="3" width="8.5" style="123" customWidth="1"/>
    <col min="4" max="4" width="13.75" style="78" customWidth="1"/>
    <col min="5" max="16384" width="9" style="78"/>
  </cols>
  <sheetData>
    <row r="1" spans="1:4" ht="24" customHeight="1">
      <c r="A1" s="94" t="s">
        <v>494</v>
      </c>
      <c r="B1" s="94"/>
      <c r="C1" s="94"/>
      <c r="D1" s="94"/>
    </row>
    <row r="2" spans="1:4" ht="18" customHeight="1"/>
    <row r="3" spans="1:4" ht="28.5" customHeight="1">
      <c r="A3" s="124" t="s">
        <v>463</v>
      </c>
      <c r="B3" s="124"/>
      <c r="C3" s="124"/>
      <c r="D3" s="124"/>
    </row>
    <row r="4" spans="1:4" ht="28.5" customHeight="1">
      <c r="A4" s="81" t="s">
        <v>404</v>
      </c>
      <c r="B4" s="82" t="s">
        <v>405</v>
      </c>
      <c r="C4" s="125" t="s">
        <v>406</v>
      </c>
      <c r="D4" s="82" t="s">
        <v>432</v>
      </c>
    </row>
    <row r="5" spans="1:4" s="128" customFormat="1" ht="28.5" customHeight="1">
      <c r="A5" s="126" t="s">
        <v>464</v>
      </c>
      <c r="B5" s="127"/>
      <c r="C5" s="127"/>
      <c r="D5" s="85"/>
    </row>
    <row r="6" spans="1:4" s="128" customFormat="1" ht="28.5" customHeight="1">
      <c r="A6" s="126" t="s">
        <v>465</v>
      </c>
      <c r="B6" s="127"/>
      <c r="C6" s="127"/>
      <c r="D6" s="85"/>
    </row>
    <row r="7" spans="1:4" s="128" customFormat="1" ht="28.5" customHeight="1">
      <c r="A7" s="126" t="s">
        <v>466</v>
      </c>
      <c r="B7" s="127"/>
      <c r="C7" s="127"/>
      <c r="D7" s="85"/>
    </row>
    <row r="8" spans="1:4" s="128" customFormat="1" ht="28.5" customHeight="1">
      <c r="A8" s="129" t="s">
        <v>467</v>
      </c>
      <c r="B8" s="130"/>
      <c r="C8" s="130"/>
      <c r="D8" s="85"/>
    </row>
    <row r="9" spans="1:4" s="128" customFormat="1" ht="28.5" customHeight="1">
      <c r="A9" s="129" t="s">
        <v>468</v>
      </c>
      <c r="B9" s="130"/>
      <c r="C9" s="130"/>
      <c r="D9" s="85"/>
    </row>
    <row r="10" spans="1:4" s="128" customFormat="1" ht="28.5" customHeight="1">
      <c r="A10" s="126" t="s">
        <v>469</v>
      </c>
      <c r="B10" s="130"/>
      <c r="C10" s="130"/>
      <c r="D10" s="85"/>
    </row>
    <row r="11" spans="1:4" s="128" customFormat="1" ht="28.5" customHeight="1">
      <c r="A11" s="126" t="s">
        <v>470</v>
      </c>
      <c r="B11" s="130"/>
      <c r="C11" s="130"/>
      <c r="D11" s="85"/>
    </row>
    <row r="12" spans="1:4" s="128" customFormat="1" ht="28.5" customHeight="1">
      <c r="A12" s="126" t="s">
        <v>471</v>
      </c>
      <c r="B12" s="130"/>
      <c r="C12" s="130"/>
      <c r="D12" s="85"/>
    </row>
    <row r="13" spans="1:4" s="128" customFormat="1" ht="28.5" customHeight="1">
      <c r="A13" s="126" t="s">
        <v>472</v>
      </c>
      <c r="B13" s="130">
        <v>798</v>
      </c>
      <c r="C13" s="130">
        <v>1635</v>
      </c>
      <c r="D13" s="85" t="str">
        <f>TEXT(C13/B13,"0.00%")</f>
        <v>204.89%</v>
      </c>
    </row>
    <row r="14" spans="1:4" s="128" customFormat="1" ht="28.5" customHeight="1">
      <c r="A14" s="126" t="s">
        <v>473</v>
      </c>
      <c r="B14" s="130"/>
      <c r="C14" s="130"/>
      <c r="D14" s="85"/>
    </row>
    <row r="15" spans="1:4" s="128" customFormat="1" ht="28.5" customHeight="1">
      <c r="A15" s="126" t="s">
        <v>474</v>
      </c>
      <c r="B15" s="130"/>
      <c r="C15" s="130"/>
      <c r="D15" s="85"/>
    </row>
    <row r="16" spans="1:4" s="128" customFormat="1" ht="28.5" customHeight="1">
      <c r="A16" s="126" t="s">
        <v>475</v>
      </c>
      <c r="B16" s="130">
        <v>6</v>
      </c>
      <c r="C16" s="130">
        <v>5</v>
      </c>
      <c r="D16" s="85" t="str">
        <f>TEXT(C16/B16,"0.00%")</f>
        <v>83.33%</v>
      </c>
    </row>
    <row r="17" spans="1:4" s="128" customFormat="1" ht="28.5" customHeight="1">
      <c r="A17" s="126" t="s">
        <v>476</v>
      </c>
      <c r="B17" s="130"/>
      <c r="C17" s="130"/>
      <c r="D17" s="85"/>
    </row>
    <row r="18" spans="1:4" s="128" customFormat="1" ht="28.5" customHeight="1">
      <c r="A18" s="126" t="s">
        <v>477</v>
      </c>
      <c r="B18" s="130"/>
      <c r="C18" s="130"/>
      <c r="D18" s="85"/>
    </row>
    <row r="19" spans="1:4" s="128" customFormat="1" ht="28.5" customHeight="1">
      <c r="A19" s="126" t="s">
        <v>478</v>
      </c>
      <c r="B19" s="130"/>
      <c r="C19" s="130"/>
      <c r="D19" s="85"/>
    </row>
    <row r="20" spans="1:4" s="128" customFormat="1" ht="28.5" customHeight="1">
      <c r="A20" s="126" t="s">
        <v>479</v>
      </c>
      <c r="B20" s="130">
        <v>47</v>
      </c>
      <c r="C20" s="130">
        <v>45</v>
      </c>
      <c r="D20" s="85" t="str">
        <f>TEXT(C20/B20,"0.00%")</f>
        <v>95.74%</v>
      </c>
    </row>
    <row r="21" spans="1:4" s="128" customFormat="1" ht="28.5" customHeight="1">
      <c r="A21" s="131" t="s">
        <v>480</v>
      </c>
      <c r="B21" s="130"/>
      <c r="C21" s="130"/>
      <c r="D21" s="85"/>
    </row>
    <row r="22" spans="1:4" s="128" customFormat="1" ht="28.5" customHeight="1">
      <c r="A22" s="126" t="s">
        <v>481</v>
      </c>
      <c r="B22" s="130"/>
      <c r="C22" s="130"/>
      <c r="D22" s="85"/>
    </row>
    <row r="23" spans="1:4" s="128" customFormat="1" ht="28.5" customHeight="1">
      <c r="A23" s="126" t="s">
        <v>482</v>
      </c>
      <c r="B23" s="130"/>
      <c r="C23" s="130"/>
      <c r="D23" s="85"/>
    </row>
    <row r="24" spans="1:4" s="128" customFormat="1" ht="28.5" customHeight="1">
      <c r="A24" s="126" t="s">
        <v>483</v>
      </c>
      <c r="B24" s="130"/>
      <c r="C24" s="130"/>
      <c r="D24" s="85"/>
    </row>
    <row r="25" spans="1:4" s="128" customFormat="1" ht="28.5" customHeight="1">
      <c r="A25" s="81" t="s">
        <v>431</v>
      </c>
      <c r="B25" s="130">
        <f>SUM(B5:B24)</f>
        <v>851</v>
      </c>
      <c r="C25" s="130">
        <f>SUM(C5:C24)</f>
        <v>1685</v>
      </c>
      <c r="D25" s="85" t="str">
        <f>TEXT(C25/B25,"0.00%")</f>
        <v>198.00%</v>
      </c>
    </row>
    <row r="26" spans="1:4" ht="28.5" customHeight="1">
      <c r="A26" s="90" t="s">
        <v>484</v>
      </c>
      <c r="B26" s="130">
        <f t="shared" ref="B26:C26" si="0">SUM(B27)</f>
        <v>6858</v>
      </c>
      <c r="C26" s="130">
        <f t="shared" si="0"/>
        <v>235</v>
      </c>
      <c r="D26" s="85" t="str">
        <f>TEXT(C26/B26,"0.00%")</f>
        <v>3.43%</v>
      </c>
    </row>
    <row r="27" spans="1:4" ht="28.5" customHeight="1">
      <c r="A27" s="84" t="s">
        <v>485</v>
      </c>
      <c r="B27" s="130">
        <f t="shared" ref="B27:C27" si="1">SUM(B28:B29)</f>
        <v>6858</v>
      </c>
      <c r="C27" s="130">
        <f t="shared" si="1"/>
        <v>235</v>
      </c>
      <c r="D27" s="85" t="str">
        <f>TEXT(C27/B27,"0.00%")</f>
        <v>3.43%</v>
      </c>
    </row>
    <row r="28" spans="1:4" ht="28.5" customHeight="1">
      <c r="A28" s="84" t="s">
        <v>486</v>
      </c>
      <c r="B28" s="130">
        <v>6858</v>
      </c>
      <c r="C28" s="130">
        <v>235</v>
      </c>
      <c r="D28" s="85" t="str">
        <f>TEXT(C28/B28,"0.00%")</f>
        <v>3.43%</v>
      </c>
    </row>
    <row r="29" spans="1:4" ht="28.5" customHeight="1">
      <c r="A29" s="84" t="s">
        <v>487</v>
      </c>
      <c r="B29" s="130" t="s">
        <v>2</v>
      </c>
      <c r="C29" s="130" t="s">
        <v>2</v>
      </c>
      <c r="D29" s="85"/>
    </row>
    <row r="30" spans="1:4" ht="28.5" customHeight="1">
      <c r="A30" s="84" t="s">
        <v>488</v>
      </c>
      <c r="B30" s="130"/>
      <c r="C30" s="130"/>
      <c r="D30" s="85"/>
    </row>
    <row r="31" spans="1:4" ht="28.5" customHeight="1">
      <c r="A31" s="84" t="s">
        <v>489</v>
      </c>
      <c r="B31" s="130">
        <v>110</v>
      </c>
      <c r="C31" s="130"/>
      <c r="D31" s="85"/>
    </row>
    <row r="32" spans="1:4" ht="28.5" customHeight="1">
      <c r="A32" s="84" t="s">
        <v>490</v>
      </c>
      <c r="B32" s="130"/>
      <c r="C32" s="130"/>
      <c r="D32" s="85"/>
    </row>
    <row r="33" spans="1:4" ht="28.5" customHeight="1">
      <c r="A33" s="132" t="s">
        <v>491</v>
      </c>
      <c r="B33" s="130"/>
      <c r="C33" s="130"/>
      <c r="D33" s="85"/>
    </row>
    <row r="34" spans="1:4" ht="28.5" customHeight="1">
      <c r="A34" s="132" t="s">
        <v>492</v>
      </c>
      <c r="B34" s="130">
        <v>8600</v>
      </c>
      <c r="C34" s="130"/>
      <c r="D34" s="85"/>
    </row>
    <row r="35" spans="1:4" ht="28.5" customHeight="1">
      <c r="A35" s="132"/>
      <c r="B35" s="130"/>
      <c r="C35" s="130"/>
      <c r="D35" s="85"/>
    </row>
    <row r="36" spans="1:4" ht="28.5" customHeight="1">
      <c r="A36" s="81" t="s">
        <v>493</v>
      </c>
      <c r="B36" s="133">
        <f>B26+B25+B30+B31+B33+B34</f>
        <v>16419</v>
      </c>
      <c r="C36" s="133">
        <f>C26+C25+C30+C31+C33+C34</f>
        <v>1920</v>
      </c>
      <c r="D36" s="85" t="str">
        <f>TEXT(C36/B36,"0.00%")</f>
        <v>11.69%</v>
      </c>
    </row>
    <row r="37" spans="1:4" ht="20.100000000000001" customHeight="1">
      <c r="D37" s="134"/>
    </row>
    <row r="38" spans="1:4" ht="20.100000000000001" customHeight="1">
      <c r="D38" s="134"/>
    </row>
    <row r="39" spans="1:4" ht="20.100000000000001" customHeight="1">
      <c r="D39" s="134"/>
    </row>
    <row r="40" spans="1:4" ht="20.100000000000001" customHeight="1">
      <c r="D40" s="134"/>
    </row>
    <row r="41" spans="1:4">
      <c r="D41" s="134"/>
    </row>
    <row r="42" spans="1:4">
      <c r="D42" s="134"/>
    </row>
    <row r="43" spans="1:4">
      <c r="D43" s="134"/>
    </row>
    <row r="44" spans="1:4">
      <c r="D44" s="134"/>
    </row>
    <row r="45" spans="1:4">
      <c r="D45" s="134"/>
    </row>
    <row r="46" spans="1:4">
      <c r="D46" s="134"/>
    </row>
    <row r="47" spans="1:4">
      <c r="D47" s="134"/>
    </row>
    <row r="48" spans="1:4">
      <c r="D48" s="134"/>
    </row>
    <row r="49" spans="4:4">
      <c r="D49" s="134"/>
    </row>
    <row r="50" spans="4:4">
      <c r="D50" s="134"/>
    </row>
    <row r="51" spans="4:4">
      <c r="D51" s="134"/>
    </row>
    <row r="52" spans="4:4">
      <c r="D52" s="134"/>
    </row>
    <row r="53" spans="4:4">
      <c r="D53" s="134"/>
    </row>
    <row r="54" spans="4:4">
      <c r="D54" s="134"/>
    </row>
    <row r="55" spans="4:4">
      <c r="D55" s="134"/>
    </row>
    <row r="56" spans="4:4">
      <c r="D56" s="134"/>
    </row>
    <row r="57" spans="4:4">
      <c r="D57" s="134"/>
    </row>
  </sheetData>
  <mergeCells count="2">
    <mergeCell ref="A1:D1"/>
    <mergeCell ref="A3:D3"/>
  </mergeCells>
  <phoneticPr fontId="97" type="noConversion"/>
  <printOptions horizontalCentered="1"/>
  <pageMargins left="0.47222222222222199" right="0.47222222222222199" top="0.70833333333333304" bottom="0.72013888888888899" header="0.118055555555556" footer="0.389583333333333"/>
  <pageSetup paperSize="9" scale="82" firstPageNumber="35" orientation="landscape" useFirstPageNumber="1"/>
  <headerFoot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D36"/>
  <sheetViews>
    <sheetView showGridLines="0" showZeros="0" workbookViewId="0">
      <pane ySplit="4" topLeftCell="A5" activePane="bottomLeft" state="frozen"/>
      <selection pane="bottomLeft" activeCell="J13" sqref="J12:J13"/>
    </sheetView>
  </sheetViews>
  <sheetFormatPr defaultColWidth="9" defaultRowHeight="22.5" customHeight="1"/>
  <cols>
    <col min="1" max="1" width="47.875" style="135" customWidth="1"/>
    <col min="2" max="2" width="9.125" style="79" customWidth="1"/>
    <col min="3" max="3" width="8.125" style="123" customWidth="1"/>
    <col min="4" max="4" width="11.25" style="79" customWidth="1"/>
    <col min="5" max="16384" width="9" style="78"/>
  </cols>
  <sheetData>
    <row r="1" spans="1:4" ht="22.5" customHeight="1">
      <c r="A1" s="94" t="s">
        <v>323</v>
      </c>
      <c r="B1" s="94"/>
      <c r="C1" s="94"/>
      <c r="D1" s="94"/>
    </row>
    <row r="2" spans="1:4" ht="22.5" customHeight="1">
      <c r="D2" s="79" t="s">
        <v>403</v>
      </c>
    </row>
    <row r="3" spans="1:4" ht="22.5" customHeight="1">
      <c r="A3" s="124" t="s">
        <v>495</v>
      </c>
      <c r="B3" s="136"/>
      <c r="C3" s="136"/>
      <c r="D3" s="124"/>
    </row>
    <row r="4" spans="1:4" ht="33" customHeight="1">
      <c r="A4" s="82" t="s">
        <v>404</v>
      </c>
      <c r="B4" s="82" t="s">
        <v>405</v>
      </c>
      <c r="C4" s="125" t="s">
        <v>406</v>
      </c>
      <c r="D4" s="82" t="s">
        <v>432</v>
      </c>
    </row>
    <row r="5" spans="1:4" s="128" customFormat="1" ht="22.5" customHeight="1">
      <c r="A5" s="126" t="s">
        <v>496</v>
      </c>
      <c r="B5" s="141">
        <f>SUM(B6)</f>
        <v>0</v>
      </c>
      <c r="C5" s="141">
        <f>SUM(C6)</f>
        <v>0</v>
      </c>
      <c r="D5" s="85"/>
    </row>
    <row r="6" spans="1:4" s="128" customFormat="1" ht="22.5" customHeight="1">
      <c r="A6" s="126" t="s">
        <v>497</v>
      </c>
      <c r="B6" s="141"/>
      <c r="C6" s="141"/>
      <c r="D6" s="85"/>
    </row>
    <row r="7" spans="1:4" s="128" customFormat="1" ht="22.5" customHeight="1">
      <c r="A7" s="126" t="s">
        <v>498</v>
      </c>
      <c r="B7" s="141">
        <f t="shared" ref="B7:B11" si="0">B8</f>
        <v>42</v>
      </c>
      <c r="C7" s="141"/>
      <c r="D7" s="85"/>
    </row>
    <row r="8" spans="1:4" s="128" customFormat="1" ht="22.5" customHeight="1">
      <c r="A8" s="126" t="s">
        <v>499</v>
      </c>
      <c r="B8" s="141">
        <v>42</v>
      </c>
      <c r="C8" s="141"/>
      <c r="D8" s="85"/>
    </row>
    <row r="9" spans="1:4" s="128" customFormat="1" ht="22.5" customHeight="1">
      <c r="A9" s="126" t="s">
        <v>500</v>
      </c>
      <c r="B9" s="141">
        <f t="shared" si="0"/>
        <v>309</v>
      </c>
      <c r="C9" s="141">
        <v>234</v>
      </c>
      <c r="D9" s="85" t="str">
        <f>TEXT(C9/B9,"0.00%")</f>
        <v>75.73%</v>
      </c>
    </row>
    <row r="10" spans="1:4" s="128" customFormat="1" ht="22.5" customHeight="1">
      <c r="A10" s="126" t="s">
        <v>501</v>
      </c>
      <c r="B10" s="141">
        <v>309</v>
      </c>
      <c r="C10" s="141">
        <v>234</v>
      </c>
      <c r="D10" s="85" t="str">
        <f>TEXT(C10/B10,"0.00%")</f>
        <v>75.73%</v>
      </c>
    </row>
    <row r="11" spans="1:4" s="128" customFormat="1" ht="22.5" customHeight="1">
      <c r="A11" s="126" t="s">
        <v>502</v>
      </c>
      <c r="B11" s="141">
        <f t="shared" si="0"/>
        <v>537</v>
      </c>
      <c r="C11" s="141">
        <v>1640</v>
      </c>
      <c r="D11" s="85" t="str">
        <f>TEXT(C11/B11,"0.00%")</f>
        <v>305.40%</v>
      </c>
    </row>
    <row r="12" spans="1:4" s="128" customFormat="1" ht="22.5" customHeight="1">
      <c r="A12" s="131" t="s">
        <v>503</v>
      </c>
      <c r="B12" s="141">
        <v>537</v>
      </c>
      <c r="C12" s="141">
        <v>1640</v>
      </c>
      <c r="D12" s="85" t="str">
        <f>TEXT(C12/B12,"0.00%")</f>
        <v>305.40%</v>
      </c>
    </row>
    <row r="13" spans="1:4" s="128" customFormat="1" ht="22.5" customHeight="1">
      <c r="A13" s="126" t="s">
        <v>504</v>
      </c>
      <c r="B13" s="141">
        <f>B14</f>
        <v>0</v>
      </c>
      <c r="C13" s="141">
        <v>45</v>
      </c>
      <c r="D13" s="85"/>
    </row>
    <row r="14" spans="1:4" s="128" customFormat="1" ht="22.5" customHeight="1">
      <c r="A14" s="126" t="s">
        <v>505</v>
      </c>
      <c r="B14" s="141"/>
      <c r="C14" s="141">
        <v>45</v>
      </c>
      <c r="D14" s="85"/>
    </row>
    <row r="15" spans="1:4" s="128" customFormat="1" ht="22.5" customHeight="1">
      <c r="A15" s="126" t="s">
        <v>506</v>
      </c>
      <c r="B15" s="141">
        <f>B16+B17</f>
        <v>9159</v>
      </c>
      <c r="C15" s="141">
        <v>1</v>
      </c>
      <c r="D15" s="85" t="str">
        <f>TEXT(C15/B15,"0.00%")</f>
        <v>0.01%</v>
      </c>
    </row>
    <row r="16" spans="1:4" s="128" customFormat="1" ht="22.5" customHeight="1">
      <c r="A16" s="131" t="s">
        <v>507</v>
      </c>
      <c r="B16" s="141">
        <v>8600</v>
      </c>
      <c r="C16" s="141"/>
      <c r="D16" s="85"/>
    </row>
    <row r="17" spans="1:4" s="128" customFormat="1" ht="22.5" customHeight="1">
      <c r="A17" s="126" t="s">
        <v>508</v>
      </c>
      <c r="B17" s="141">
        <v>559</v>
      </c>
      <c r="C17" s="141">
        <v>1</v>
      </c>
      <c r="D17" s="85" t="str">
        <f>TEXT(C17/B17,"0.00%")</f>
        <v>0.18%</v>
      </c>
    </row>
    <row r="18" spans="1:4" s="128" customFormat="1" ht="22.5" customHeight="1">
      <c r="A18" s="126" t="s">
        <v>509</v>
      </c>
      <c r="B18" s="141">
        <v>62</v>
      </c>
      <c r="C18" s="141"/>
      <c r="D18" s="85"/>
    </row>
    <row r="19" spans="1:4" s="128" customFormat="1" ht="22.5" customHeight="1">
      <c r="A19" s="126" t="s">
        <v>510</v>
      </c>
      <c r="B19" s="141">
        <v>9</v>
      </c>
      <c r="C19" s="141"/>
      <c r="D19" s="85"/>
    </row>
    <row r="20" spans="1:4" s="128" customFormat="1" ht="22.5" customHeight="1">
      <c r="A20" s="126" t="s">
        <v>511</v>
      </c>
      <c r="B20" s="141">
        <v>9</v>
      </c>
      <c r="C20" s="141">
        <f>SUM(C21:C24)</f>
        <v>0</v>
      </c>
      <c r="D20" s="85"/>
    </row>
    <row r="21" spans="1:4" s="128" customFormat="1" ht="22.5" customHeight="1">
      <c r="A21" s="131" t="s">
        <v>512</v>
      </c>
      <c r="B21" s="141">
        <v>5987</v>
      </c>
      <c r="C21" s="141"/>
      <c r="D21" s="85"/>
    </row>
    <row r="22" spans="1:4" s="128" customFormat="1" ht="22.5" customHeight="1">
      <c r="A22" s="137"/>
      <c r="B22" s="141"/>
      <c r="C22" s="141"/>
      <c r="D22" s="85"/>
    </row>
    <row r="23" spans="1:4" s="128" customFormat="1" ht="22.5" customHeight="1">
      <c r="A23" s="137"/>
      <c r="B23" s="141"/>
      <c r="C23" s="141"/>
      <c r="D23" s="85"/>
    </row>
    <row r="24" spans="1:4" s="128" customFormat="1" ht="22.5" customHeight="1">
      <c r="A24" s="137"/>
      <c r="B24" s="141"/>
      <c r="C24" s="141"/>
      <c r="D24" s="85"/>
    </row>
    <row r="25" spans="1:4" s="128" customFormat="1" ht="22.5" customHeight="1">
      <c r="A25" s="82" t="s">
        <v>513</v>
      </c>
      <c r="B25" s="141">
        <f>B7+B9+B11+B13+B15+B18+B19+B21</f>
        <v>16105</v>
      </c>
      <c r="C25" s="141">
        <f>C7+C9+C11+C13+C15</f>
        <v>1920</v>
      </c>
      <c r="D25" s="85" t="str">
        <f>TEXT(C25/B25,"0.00%")</f>
        <v>11.92%</v>
      </c>
    </row>
    <row r="26" spans="1:4" ht="22.5" customHeight="1">
      <c r="A26" s="138" t="s">
        <v>514</v>
      </c>
      <c r="B26" s="141">
        <f t="shared" ref="B26:C26" si="1">SUM(B27)</f>
        <v>0</v>
      </c>
      <c r="C26" s="141">
        <f t="shared" si="1"/>
        <v>0</v>
      </c>
      <c r="D26" s="85"/>
    </row>
    <row r="27" spans="1:4" ht="22.5" customHeight="1">
      <c r="A27" s="139" t="s">
        <v>515</v>
      </c>
      <c r="B27" s="141">
        <f t="shared" ref="B27:C27" si="2">SUM(B28:B29)</f>
        <v>0</v>
      </c>
      <c r="C27" s="141">
        <f t="shared" si="2"/>
        <v>0</v>
      </c>
      <c r="D27" s="85"/>
    </row>
    <row r="28" spans="1:4" ht="22.5" customHeight="1">
      <c r="A28" s="139" t="s">
        <v>516</v>
      </c>
      <c r="B28" s="141" t="s">
        <v>2</v>
      </c>
      <c r="C28" s="141" t="s">
        <v>2</v>
      </c>
      <c r="D28" s="85"/>
    </row>
    <row r="29" spans="1:4" ht="22.5" customHeight="1">
      <c r="A29" s="139" t="s">
        <v>517</v>
      </c>
      <c r="B29" s="141"/>
      <c r="C29" s="141"/>
      <c r="D29" s="85"/>
    </row>
    <row r="30" spans="1:4" ht="22.5" customHeight="1">
      <c r="A30" s="139" t="s">
        <v>518</v>
      </c>
      <c r="B30" s="141">
        <v>127</v>
      </c>
      <c r="C30" s="141"/>
      <c r="D30" s="85"/>
    </row>
    <row r="31" spans="1:4" ht="22.5" customHeight="1">
      <c r="A31" s="139" t="s">
        <v>519</v>
      </c>
      <c r="B31" s="141">
        <v>187</v>
      </c>
      <c r="C31" s="141"/>
      <c r="D31" s="85"/>
    </row>
    <row r="32" spans="1:4" ht="22.5" customHeight="1">
      <c r="A32" s="140" t="s">
        <v>520</v>
      </c>
      <c r="B32" s="141"/>
      <c r="C32" s="141"/>
      <c r="D32" s="85"/>
    </row>
    <row r="33" spans="1:4" ht="22.5" customHeight="1">
      <c r="A33" s="140" t="s">
        <v>521</v>
      </c>
      <c r="B33" s="141"/>
      <c r="C33" s="141"/>
      <c r="D33" s="85"/>
    </row>
    <row r="34" spans="1:4" ht="22.5" customHeight="1">
      <c r="A34" s="140"/>
      <c r="B34" s="141"/>
      <c r="C34" s="141"/>
      <c r="D34" s="85"/>
    </row>
    <row r="35" spans="1:4" ht="22.5" customHeight="1">
      <c r="A35" s="140"/>
      <c r="B35" s="141"/>
      <c r="C35" s="141"/>
      <c r="D35" s="85"/>
    </row>
    <row r="36" spans="1:4" ht="22.5" customHeight="1">
      <c r="A36" s="82" t="s">
        <v>522</v>
      </c>
      <c r="B36" s="142">
        <f>B25+B26+B30+B31+B32+B33</f>
        <v>16419</v>
      </c>
      <c r="C36" s="142">
        <f>C25+C26+C30+C31+C32+C33</f>
        <v>1920</v>
      </c>
      <c r="D36" s="85" t="str">
        <f>TEXT(C36/B36,"0.00%")</f>
        <v>11.69%</v>
      </c>
    </row>
  </sheetData>
  <mergeCells count="2">
    <mergeCell ref="A1:D1"/>
    <mergeCell ref="A3:D3"/>
  </mergeCells>
  <phoneticPr fontId="97" type="noConversion"/>
  <printOptions horizontalCentered="1"/>
  <pageMargins left="0.47222222222222199" right="0.47222222222222199" top="0.70833333333333304" bottom="0.72013888888888899" header="0.118055555555556" footer="0.389583333333333"/>
  <pageSetup paperSize="9" scale="82" firstPageNumber="35" orientation="landscape" useFirstPageNumber="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5</vt:i4>
      </vt:variant>
    </vt:vector>
  </HeadingPairs>
  <TitlesOfParts>
    <vt:vector size="21" baseType="lpstr">
      <vt:lpstr>目录</vt:lpstr>
      <vt:lpstr>2021年一般公共预算收入表</vt:lpstr>
      <vt:lpstr>2021年一般公共预算支出预算表</vt:lpstr>
      <vt:lpstr>2021年本级一般公共预算基本支出经济分类表 </vt:lpstr>
      <vt:lpstr>2021年一般公共预算税收返还和转移支付表 </vt:lpstr>
      <vt:lpstr>2021年政府一般债务限额和余额情况表</vt:lpstr>
      <vt:lpstr>2021年一般公共预算“三公”经费会议费培训费支出安排汇总表</vt:lpstr>
      <vt:lpstr>2021年政府性基金预算收入预算表 </vt:lpstr>
      <vt:lpstr>2021年政府性基金预算支出预算表 </vt:lpstr>
      <vt:lpstr>2021年政府性基金预算转移支付表</vt:lpstr>
      <vt:lpstr>2021年政府专项债务限额和余额情况表 </vt:lpstr>
      <vt:lpstr>2021年社会保险基金收支总表</vt:lpstr>
      <vt:lpstr>2021年社会保险基金收入表</vt:lpstr>
      <vt:lpstr>2021年社会保险基金支出表 </vt:lpstr>
      <vt:lpstr>2021年国有资本经营预算收入表 </vt:lpstr>
      <vt:lpstr>2021年国有资本经营预算支出表</vt:lpstr>
      <vt:lpstr>'2021年本级一般公共预算基本支出经济分类表 '!Print_Titles</vt:lpstr>
      <vt:lpstr>'2021年一般公共预算收入表'!Print_Titles</vt:lpstr>
      <vt:lpstr>'2021年政府性基金预算收入预算表 '!Print_Titles</vt:lpstr>
      <vt:lpstr>'2021年政府性基金预算支出预算表 '!Print_Titles</vt:lpstr>
      <vt:lpstr>'2021年政府性基金预算转移支付表'!Print_Titles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预算股</dc:creator>
  <cp:lastModifiedBy>admin</cp:lastModifiedBy>
  <cp:lastPrinted>2021-05-25T03:18:47Z</cp:lastPrinted>
  <dcterms:created xsi:type="dcterms:W3CDTF">2017-12-19T17:24:00Z</dcterms:created>
  <dcterms:modified xsi:type="dcterms:W3CDTF">2021-05-26T07:17:14Z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KSOReadingLayout">
    <vt:bool>true</vt:bool>
  </property>
</Properties>
</file>